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macsf.sharepoint.com/sites/gsin1/communication_professionnelle/04 - Internet/02 - Prévention Médicale/05 - Fiches méthodes/Guides auto-evaluation/"/>
    </mc:Choice>
  </mc:AlternateContent>
  <bookViews>
    <workbookView xWindow="0" yWindow="0" windowWidth="19200" windowHeight="11460" firstSheet="1" activeTab="1"/>
  </bookViews>
  <sheets>
    <sheet name="TESTS (2)" sheetId="4" state="hidden" r:id="rId1"/>
    <sheet name="TESTS" sheetId="1" r:id="rId2"/>
    <sheet name="Feuil3" sheetId="3" state="hidden" r:id="rId3"/>
    <sheet name="RESULTATS" sheetId="2"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9" i="1" l="1"/>
  <c r="L34" i="1"/>
  <c r="L29" i="1"/>
  <c r="L24" i="1"/>
  <c r="L19" i="1"/>
  <c r="L14" i="1"/>
  <c r="L9" i="1"/>
  <c r="L4" i="1"/>
  <c r="G39" i="1"/>
  <c r="G34" i="1"/>
  <c r="G29" i="1"/>
  <c r="G24" i="1"/>
  <c r="G19" i="1"/>
  <c r="G14" i="1"/>
  <c r="E1" i="2" l="1"/>
  <c r="D1" i="2"/>
  <c r="C1" i="2"/>
  <c r="O46" i="1" l="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K9" i="1" s="1"/>
  <c r="M9" i="1" s="1"/>
  <c r="D3" i="2" s="1"/>
  <c r="J8" i="1"/>
  <c r="J7" i="1"/>
  <c r="J6" i="1"/>
  <c r="J5" i="1"/>
  <c r="J4" i="1"/>
  <c r="B12" i="4"/>
  <c r="P19" i="1" l="1"/>
  <c r="S19" i="1" s="1"/>
  <c r="P9" i="1"/>
  <c r="S9" i="1" s="1"/>
  <c r="K24" i="1"/>
  <c r="M24" i="1" s="1"/>
  <c r="D6" i="2" s="1"/>
  <c r="K34" i="1"/>
  <c r="M34" i="1" s="1"/>
  <c r="D8" i="2" s="1"/>
  <c r="K19" i="1"/>
  <c r="M19" i="1" s="1"/>
  <c r="D5" i="2" s="1"/>
  <c r="K29" i="1"/>
  <c r="M29" i="1" s="1"/>
  <c r="D7" i="2" s="1"/>
  <c r="K4" i="1"/>
  <c r="M4" i="1" s="1"/>
  <c r="D2" i="2" s="1"/>
  <c r="P34" i="1"/>
  <c r="S34" i="1" s="1"/>
  <c r="P4" i="1"/>
  <c r="S4" i="1" s="1"/>
  <c r="K39" i="1"/>
  <c r="M39" i="1" s="1"/>
  <c r="D9" i="2" s="1"/>
  <c r="P39" i="1"/>
  <c r="S39" i="1" s="1"/>
  <c r="P29" i="1"/>
  <c r="S29" i="1" s="1"/>
  <c r="P14" i="1"/>
  <c r="S14" i="1" s="1"/>
  <c r="R14" i="1" s="1"/>
  <c r="P24" i="1"/>
  <c r="S24" i="1" s="1"/>
  <c r="K14" i="1"/>
  <c r="M14" i="1" s="1"/>
  <c r="D4" i="2" s="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5" i="1"/>
  <c r="E6" i="1"/>
  <c r="E7" i="1"/>
  <c r="E8" i="1"/>
  <c r="E4" i="1"/>
  <c r="E9" i="2" l="1"/>
  <c r="R39" i="1"/>
  <c r="E8" i="2"/>
  <c r="R34" i="1"/>
  <c r="E7" i="2"/>
  <c r="R29" i="1"/>
  <c r="E6" i="2"/>
  <c r="R24" i="1"/>
  <c r="E5" i="2"/>
  <c r="R19" i="1"/>
  <c r="E4" i="2"/>
  <c r="E3" i="2"/>
  <c r="R9" i="1"/>
  <c r="E2" i="2"/>
  <c r="R4" i="1"/>
  <c r="D10" i="2"/>
  <c r="O48" i="1"/>
  <c r="N49" i="1" s="1"/>
  <c r="F4" i="1"/>
  <c r="H4" i="1" s="1"/>
  <c r="G4" i="1" s="1"/>
  <c r="F9" i="1"/>
  <c r="H9" i="1" s="1"/>
  <c r="F39" i="1"/>
  <c r="F34" i="1"/>
  <c r="H34" i="1" s="1"/>
  <c r="C8" i="2" s="1"/>
  <c r="F29" i="1"/>
  <c r="H29" i="1" s="1"/>
  <c r="C7" i="2" s="1"/>
  <c r="F24" i="1"/>
  <c r="H24" i="1" s="1"/>
  <c r="C6" i="2" s="1"/>
  <c r="F19" i="1"/>
  <c r="H19" i="1" s="1"/>
  <c r="C5" i="2" s="1"/>
  <c r="F14" i="1"/>
  <c r="H14" i="1" s="1"/>
  <c r="C4" i="2" s="1"/>
  <c r="E10" i="2" l="1"/>
  <c r="C3" i="2"/>
  <c r="G9" i="1"/>
  <c r="C2" i="2"/>
  <c r="J48" i="1"/>
  <c r="I49" i="1" s="1"/>
  <c r="H39" i="1"/>
  <c r="C9" i="2" s="1"/>
  <c r="B69" i="1"/>
  <c r="B71" i="1" s="1"/>
  <c r="E48" i="1" l="1"/>
  <c r="D49" i="1" s="1"/>
  <c r="C10" i="2"/>
  <c r="B63" i="1"/>
  <c r="B65" i="1" s="1"/>
  <c r="B59" i="1" l="1"/>
  <c r="B61" i="1" s="1"/>
</calcChain>
</file>

<file path=xl/sharedStrings.xml><?xml version="1.0" encoding="utf-8"?>
<sst xmlns="http://schemas.openxmlformats.org/spreadsheetml/2006/main" count="236" uniqueCount="130">
  <si>
    <t xml:space="preserve">Je connais et /ou j'utilise la déclaration sur la plateforme nationale </t>
  </si>
  <si>
    <t>Au  moins 1 de mes  EI a fait l'objet d'une analyse de causes approfondie (Tempo ou ALARM)</t>
  </si>
  <si>
    <t>J'organise mes consultations en y integrant des plages de prises de rdv avec présomption du motif afin d'évaluer  de temps de consultation (par exemple pour les patients chroniques devant venir régulièrement)</t>
  </si>
  <si>
    <t>Je sais passer la main lorsque j'ai l'impression de ne pas aboutir à un diagnistic ou si la situation devient trop complexe ou trop urgente</t>
  </si>
  <si>
    <t>J'évalue régulièrement mon niveau de sécurité des soins</t>
  </si>
  <si>
    <t>La sécurité des soins est un sujet identifié dans ma pratique.</t>
  </si>
  <si>
    <t>Mes actions et mon engagement dans la sécurité des soins font l'objet d'un affichage dans mes locaux (charte).</t>
  </si>
  <si>
    <t>Mes collaborateurs ou collègues s'associent pleinement aux actions concernant la sécurité des soins.</t>
  </si>
  <si>
    <t>Je suis inscrit dans une démarche de formation profesionnelle continue.</t>
  </si>
  <si>
    <t>Je considère l'erreur comme une opportunité pour progresser et je sais que certaines sont évitables.</t>
  </si>
  <si>
    <t>Je mets en place des actions de prévention des erreurs (contrôle informatisé des contre-indications médicamenteuses par exemple).</t>
  </si>
  <si>
    <t>Je mets en place des actions de récupération des erreurs ( je relis mes prescriptions avec le patient par exemple).</t>
  </si>
  <si>
    <t>Je mets en place des actions d'atténuation des erreurs (je revoie rapidement un patient suite à un appel précoce  après une consultation )</t>
  </si>
  <si>
    <t>Résultats</t>
  </si>
  <si>
    <t xml:space="preserve">Pas de thématique = 0
1 critère =1
2 à 3 critères = 2
4 à 5 critères = 3
5 à 6 critères= 4
7 à 8 critères = 5
</t>
  </si>
  <si>
    <t>AXES</t>
  </si>
  <si>
    <t>CRITERES</t>
  </si>
  <si>
    <t xml:space="preserve">Je considère que le patient dispose d'un savoir et d'une expérience de sa  maladie </t>
  </si>
  <si>
    <t>Je laisse au patient la possibilité de donner son avis et / ou son consentement sur le diagnostic et les traitements envisagés suite à l'information que je lui apporte</t>
  </si>
  <si>
    <t>J'incite le patient à me communiquer tout élément qui lui paraitrait anormal dans son état ou ses soins ou son traitement suite à ma prise en charge</t>
  </si>
  <si>
    <t>J'invite régulièrement  le patient à me questionner sans hésiter chaque fois qu'il a un doute sur la compréhension de son traitement ou de sa maladie</t>
  </si>
  <si>
    <t>Je tiens à jour un cahier de transmissions avec mes collaborateurs ou collègues</t>
  </si>
  <si>
    <t>Je connais les étapes du parcours des patients que j'adresse à des confrères ou d'autres structures</t>
  </si>
  <si>
    <t>Je n'hésite pas à discuter (ou rediscuter)  un diagnostic directement avec les partenaires de soins (radiologue, spécialiste..)</t>
  </si>
  <si>
    <t>Je m'attache à collecter l'ensemble des données résultant du parcours patient que j'ai induit afin de réaliser une analyse globale de sa prise en charge</t>
  </si>
  <si>
    <t>J'accepte de considerer avec bienveillance  une remarque (critique) sur ma prise en charge même si elle émane d'une personne que je considère comme moins compétente ou d'une compétence différente (IDE, étudiant, pharmacien++)</t>
  </si>
  <si>
    <t>Je dispose d'un document de relevé des dysfonctionnements de mon activité et des soins que je considère comme non optimum (cahier, répertoire informatique..)</t>
  </si>
  <si>
    <t>J'organise régulièrement des réunions de sécurité patients dans mon activité (cabinet) avec les collaborateurs, collègues et/ou partenaire et/ou patient volontaire</t>
  </si>
  <si>
    <t>Je participe à au moins une RMM ou une réunion d'échange de pratique par an</t>
  </si>
  <si>
    <t>Je donne de l'importance aux signaux rouges que m' envoie mon expérience. Signe atypique a priori banal mais probablement annonciateur, je prends du temps pour les explorer</t>
  </si>
  <si>
    <t>Je réalise des protocoles ou je me fixe des conduites à tenir vis-à-vis des situations urgentes, rares ou que je maîtrise mal</t>
  </si>
  <si>
    <t>J'incite les partenaires de soins à me signaler mes erreurs (pharmaciens, IDE à domicile, Kine, spécialistes , patient..)</t>
  </si>
  <si>
    <t>J'INSCRIS LA SECURITE DU PATIENT DANS MES PRIORITES</t>
  </si>
  <si>
    <t>JE CONSIDERE LE PATIENT COMME UN PARTENAIRE DE LA SECURITE DES SOINS</t>
  </si>
  <si>
    <t xml:space="preserve">J'EXPLOITE
LES /MES ERREURS
</t>
  </si>
  <si>
    <t>JE CONSIDERE LA COORDINATION AVEC LES PARTENAIRES DE SOINS COMME UN ELEMENT DE SECURITE</t>
  </si>
  <si>
    <t>JE GERE LES EVENEMENTS INDESIRABLES LIES AUX SOINS</t>
  </si>
  <si>
    <t xml:space="preserve">J'UTILISE LE REX COMME METHODE DE FORMATION CONTINUE
 </t>
  </si>
  <si>
    <t xml:space="preserve">JE CONSIDERE QUE GERER MON TEMPS CONTRIBUE A LA SECURITE DES PATIENTS
</t>
  </si>
  <si>
    <t>J'EVALUE REGULIEREMENT MON NIVEAU DE SECURITE DES SOINS</t>
  </si>
  <si>
    <t>Je prends le temps d'évaluer (collectivement si besoin) mon organisation de travail au regard de la sécurité</t>
  </si>
  <si>
    <t>J'identifie les éléments perturbateurs de mon activité et j'anticipe les solutions (tél, urgence, panne dossier informatique)..)</t>
  </si>
  <si>
    <t>J'identifie les situtations critiques pouvant survenir sur mon lieu de travail et je réalise des protocoles et /ou je m'entraine à les gerer ( ACR, allergie, gestion trousse d'urgence)</t>
  </si>
  <si>
    <t>J'organise un recueil de statisfaction des usagers de mon activité (patients, proches, étudiants); (livre d'or , buzzer, enquête..)</t>
  </si>
  <si>
    <t>J'évalue régulièrement mon taux d'occupation et mes délais d'attente</t>
  </si>
  <si>
    <t>Je gère mon temps personnel pour éviter la surcharge et le stress générateur d'erreurs</t>
  </si>
  <si>
    <t>Je donne au patient une feuille de route avec le planing de ses consultations ou réalisation d'examens complémentaires</t>
  </si>
  <si>
    <t>Je maitrise les circuits de retour des examens complémentaires prescrits et j'ai des alertes en cas de résultats anormaux à gerer en urgence</t>
  </si>
  <si>
    <t>Je lève systématiquement tout doute concernant  la prise en charge d'un patient (erreur de personne, de pathologie , d'interprétation d'examen,de dose..)</t>
  </si>
  <si>
    <t>SCORE DE CONFORMITE</t>
  </si>
  <si>
    <t>Axe 1</t>
  </si>
  <si>
    <t>Axe 2</t>
  </si>
  <si>
    <t>Axe 3</t>
  </si>
  <si>
    <t>Axe 4</t>
  </si>
  <si>
    <t>Axe 5</t>
  </si>
  <si>
    <t>Axe 6</t>
  </si>
  <si>
    <t>Axe 7</t>
  </si>
  <si>
    <t>Axe 8</t>
  </si>
  <si>
    <t>Critère des axes</t>
  </si>
  <si>
    <t>J'inscris la sécurité du patient dans mes priorités</t>
  </si>
  <si>
    <t>J'exploite les/mes erreurs</t>
  </si>
  <si>
    <t>Je considère le patient comme un partenaire de la sécurité des soins</t>
  </si>
  <si>
    <t>Je considère la coordination avec les partenaires de soins comme un élément de sécurité</t>
  </si>
  <si>
    <t>Je gère les évènements indésirables liés aux soins</t>
  </si>
  <si>
    <t>J'utilise le REX comme méthode de formation continue</t>
  </si>
  <si>
    <t>Je considère que gérer mon temps contribue à la sécurité des patients</t>
  </si>
  <si>
    <t>Total</t>
  </si>
  <si>
    <t>Vert</t>
  </si>
  <si>
    <t>Rouge</t>
  </si>
  <si>
    <t>Invisible</t>
  </si>
  <si>
    <t>Valeur aiguille</t>
  </si>
  <si>
    <t>Largeur aiguille</t>
  </si>
  <si>
    <t>Bleu</t>
  </si>
  <si>
    <t>Orange</t>
  </si>
  <si>
    <t>liste de valeurs</t>
  </si>
  <si>
    <t>oui</t>
  </si>
  <si>
    <t>non</t>
  </si>
  <si>
    <t>Je considère que ce que me dit le patient est très contributif au diagnostic , je lui laisse le temps de s'exprimer</t>
  </si>
  <si>
    <t>Pas d'action = 0
1 action = 2
2 actions = 3
3 actions = 4
4 à 5 actions = 5</t>
  </si>
  <si>
    <t>5 bonnes</t>
  </si>
  <si>
    <t xml:space="preserve">4 bonnes </t>
  </si>
  <si>
    <t>3 bonnes</t>
  </si>
  <si>
    <t>2 bonnes</t>
  </si>
  <si>
    <t>1 bonne</t>
  </si>
  <si>
    <t>0 bonne</t>
  </si>
  <si>
    <t>Points</t>
  </si>
  <si>
    <t>vert</t>
  </si>
  <si>
    <t>rouge</t>
  </si>
  <si>
    <t>orange</t>
  </si>
  <si>
    <t>bleu</t>
  </si>
  <si>
    <t>jaune</t>
  </si>
  <si>
    <t xml:space="preserve">pratique proactve </t>
  </si>
  <si>
    <t>Couleur / Titre</t>
  </si>
  <si>
    <t>Jauge: Niveau de votre pratique pour la sécurité des patients</t>
  </si>
  <si>
    <t>pratique attentive</t>
  </si>
  <si>
    <t>attention</t>
  </si>
  <si>
    <t>danger</t>
  </si>
  <si>
    <t>pratique procédurale</t>
  </si>
  <si>
    <t>Répondre par  Oui/Non pour chaque affirmation:</t>
  </si>
  <si>
    <t>Jaune</t>
  </si>
  <si>
    <t>Danger</t>
  </si>
  <si>
    <t>Critique</t>
  </si>
  <si>
    <t>Pratique procédurale</t>
  </si>
  <si>
    <t>Pratique attentive</t>
  </si>
  <si>
    <t>Pratique proactive</t>
  </si>
  <si>
    <t>Valeurs aiguilles et totem</t>
  </si>
  <si>
    <t xml:space="preserve">Risque </t>
  </si>
  <si>
    <t>0 à 20</t>
  </si>
  <si>
    <t>20 à 40</t>
  </si>
  <si>
    <t>41 à 90</t>
  </si>
  <si>
    <t>91 à 135</t>
  </si>
  <si>
    <t>136 à 180</t>
  </si>
  <si>
    <t>PREMIERE EVALUATION</t>
  </si>
  <si>
    <t>DEUXIEME EVALUATION</t>
  </si>
  <si>
    <t>%</t>
  </si>
  <si>
    <t>aiguille</t>
  </si>
  <si>
    <t>Règles évaluation</t>
  </si>
  <si>
    <t>TROISIEME EVALUATION</t>
  </si>
  <si>
    <t>RESULTAT DE CONFORMITE</t>
  </si>
  <si>
    <t>J'organise régulièrement une revue de mes Evènements Indésirables et  des actions menées pour les traiter</t>
  </si>
  <si>
    <t>J'évalue régulièrement les délais de retour d'information des partenaires de soins en particulier hospitaliers</t>
  </si>
  <si>
    <t>Je connais les recommandations en matière d'hygiène et de prévention du risque infectieux , je dispose du matériel adapté pour y répondre, je sollicite des audits d'hygiène</t>
  </si>
  <si>
    <t xml:space="preserve">Je note (ainsi que mes collaborateurs) les Evènements Indésirables (EI) au fur et à mesure </t>
  </si>
  <si>
    <t>Je participe à un programme national ou régional de repérage des EI</t>
  </si>
  <si>
    <t>Attentif</t>
  </si>
  <si>
    <t>Proactif</t>
  </si>
  <si>
    <t>Procédural</t>
  </si>
  <si>
    <t>Plus de 4 actions sont mises en œuvre.</t>
  </si>
  <si>
    <t>Total score</t>
  </si>
  <si>
    <t>OUTIL D'AUTO-EVALUATION : 
SECURITE DE LA PRISE EN CHARGE EN CABINET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</si>
</sst>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9"/>
      <color theme="1"/>
      <name val="Calibri"/>
      <family val="2"/>
      <scheme val="minor"/>
    </font>
    <font>
      <sz val="8"/>
      <color theme="1"/>
      <name val="Calibri"/>
      <family val="2"/>
      <scheme val="minor"/>
    </font>
    <font>
      <sz val="12"/>
      <color theme="1"/>
      <name val="Calibri"/>
      <family val="2"/>
      <scheme val="minor"/>
    </font>
    <font>
      <sz val="18"/>
      <color theme="1"/>
      <name val="Calibri"/>
      <family val="2"/>
      <scheme val="minor"/>
    </font>
    <font>
      <sz val="14"/>
      <color theme="1"/>
      <name val="Calibri"/>
      <family val="2"/>
      <scheme val="minor"/>
    </font>
    <font>
      <sz val="14"/>
      <name val="Calibri"/>
      <family val="2"/>
      <scheme val="minor"/>
    </font>
    <font>
      <sz val="16"/>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sz val="11"/>
      <name val="Calibri"/>
      <family val="2"/>
      <scheme val="minor"/>
    </font>
    <font>
      <sz val="12"/>
      <name val="Calibri"/>
      <family val="2"/>
      <scheme val="minor"/>
    </font>
    <font>
      <sz val="18"/>
      <name val="Calibri"/>
      <family val="2"/>
      <scheme val="minor"/>
    </font>
    <font>
      <sz val="10"/>
      <color theme="0"/>
      <name val="Calibri"/>
      <family val="2"/>
      <scheme val="minor"/>
    </font>
    <font>
      <b/>
      <sz val="11"/>
      <color rgb="FF0066FF"/>
      <name val="Calibri"/>
      <family val="2"/>
      <scheme val="minor"/>
    </font>
    <font>
      <b/>
      <sz val="8"/>
      <color rgb="FF0066FF"/>
      <name val="Calibri"/>
      <family val="2"/>
      <scheme val="minor"/>
    </font>
    <font>
      <b/>
      <sz val="7"/>
      <color theme="0"/>
      <name val="Calibri"/>
      <family val="2"/>
      <scheme val="minor"/>
    </font>
    <font>
      <b/>
      <sz val="8"/>
      <name val="Calibri"/>
      <family val="2"/>
      <scheme val="minor"/>
    </font>
    <font>
      <b/>
      <sz val="22"/>
      <color rgb="FF0066FF"/>
      <name val="Calibri"/>
      <family val="2"/>
      <scheme val="minor"/>
    </font>
    <font>
      <sz val="22"/>
      <color theme="1"/>
      <name val="Calibri"/>
      <family val="2"/>
      <scheme val="minor"/>
    </font>
    <font>
      <sz val="22"/>
      <name val="Calibri"/>
      <family val="2"/>
      <scheme val="minor"/>
    </font>
    <font>
      <sz val="22"/>
      <color theme="0"/>
      <name val="Calibri"/>
      <family val="2"/>
      <scheme val="minor"/>
    </font>
    <font>
      <b/>
      <sz val="12"/>
      <color theme="4" tint="-0.249977111117893"/>
      <name val="Calibri"/>
      <family val="2"/>
      <scheme val="minor"/>
    </font>
    <font>
      <b/>
      <sz val="12"/>
      <color rgb="FFFF0000"/>
      <name val="Calibri"/>
      <family val="2"/>
      <scheme val="minor"/>
    </font>
    <font>
      <b/>
      <sz val="12"/>
      <color theme="9"/>
      <name val="Calibri"/>
      <family val="2"/>
      <scheme val="minor"/>
    </font>
    <font>
      <b/>
      <sz val="16"/>
      <color rgb="FF0066FF"/>
      <name val="Calibri"/>
      <family val="2"/>
      <scheme val="minor"/>
    </font>
    <font>
      <sz val="8"/>
      <color theme="0"/>
      <name val="Arial"/>
      <family val="2"/>
    </font>
    <font>
      <b/>
      <sz val="28"/>
      <color rgb="FFC00000"/>
      <name val="Arial"/>
      <family val="2"/>
    </font>
    <font>
      <sz val="8"/>
      <color theme="0"/>
      <name val="Calibri"/>
      <family val="2"/>
      <scheme val="minor"/>
    </font>
    <font>
      <sz val="7"/>
      <color theme="0"/>
      <name val="Arial"/>
      <family val="2"/>
    </font>
    <font>
      <sz val="7"/>
      <color theme="0"/>
      <name val="Calibri"/>
      <family val="2"/>
      <scheme val="minor"/>
    </font>
  </fonts>
  <fills count="11">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rgb="FF0066FF"/>
        <bgColor indexed="64"/>
      </patternFill>
    </fill>
    <fill>
      <patternFill patternType="solid">
        <fgColor rgb="FFFF9933"/>
        <bgColor indexed="64"/>
      </patternFill>
    </fill>
    <fill>
      <patternFill patternType="solid">
        <fgColor rgb="FF00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thin">
        <color theme="0"/>
      </left>
      <right/>
      <top style="thin">
        <color theme="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theme="0"/>
      </right>
      <top style="thin">
        <color theme="0"/>
      </top>
      <bottom/>
      <diagonal/>
    </border>
    <border>
      <left style="thin">
        <color indexed="64"/>
      </left>
      <right style="thin">
        <color indexed="64"/>
      </right>
      <top style="thin">
        <color indexed="64"/>
      </top>
      <bottom/>
      <diagonal/>
    </border>
    <border>
      <left/>
      <right style="thin">
        <color theme="0"/>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46">
    <xf numFmtId="0" fontId="0" fillId="0" borderId="0" xfId="0"/>
    <xf numFmtId="0" fontId="1" fillId="0" borderId="2" xfId="0" applyFont="1" applyBorder="1"/>
    <xf numFmtId="0" fontId="2" fillId="0" borderId="2" xfId="0" applyFont="1" applyBorder="1" applyAlignment="1">
      <alignment wrapText="1"/>
    </xf>
    <xf numFmtId="0" fontId="5" fillId="0" borderId="2" xfId="0" applyFont="1" applyBorder="1" applyAlignment="1">
      <alignment wrapText="1"/>
    </xf>
    <xf numFmtId="0" fontId="1" fillId="0" borderId="2" xfId="0" applyFont="1" applyBorder="1" applyAlignment="1">
      <alignment horizontal="center" vertical="center"/>
    </xf>
    <xf numFmtId="0" fontId="1" fillId="0" borderId="5" xfId="0" applyFont="1" applyBorder="1"/>
    <xf numFmtId="0" fontId="5" fillId="0" borderId="5" xfId="0" applyFont="1" applyBorder="1" applyAlignment="1">
      <alignment wrapText="1"/>
    </xf>
    <xf numFmtId="0" fontId="0" fillId="0" borderId="2" xfId="0" applyBorder="1"/>
    <xf numFmtId="0" fontId="0" fillId="0" borderId="3" xfId="0" applyBorder="1"/>
    <xf numFmtId="0" fontId="0" fillId="0" borderId="5" xfId="0" applyBorder="1"/>
    <xf numFmtId="0" fontId="0" fillId="0" borderId="1" xfId="0" applyBorder="1"/>
    <xf numFmtId="0" fontId="0" fillId="0" borderId="7" xfId="0" applyBorder="1"/>
    <xf numFmtId="0" fontId="0" fillId="0" borderId="2" xfId="0" applyBorder="1" applyAlignment="1">
      <alignment horizontal="center"/>
    </xf>
    <xf numFmtId="0" fontId="2" fillId="0" borderId="3" xfId="0" applyFont="1" applyBorder="1" applyAlignment="1">
      <alignment wrapText="1"/>
    </xf>
    <xf numFmtId="0" fontId="1" fillId="0" borderId="4" xfId="0" applyFont="1" applyBorder="1"/>
    <xf numFmtId="0" fontId="2" fillId="0" borderId="8" xfId="0" applyFont="1" applyBorder="1" applyAlignment="1">
      <alignment wrapText="1"/>
    </xf>
    <xf numFmtId="0" fontId="0" fillId="0" borderId="1" xfId="0" applyBorder="1" applyAlignment="1">
      <alignment horizontal="center" vertical="center"/>
    </xf>
    <xf numFmtId="0" fontId="1" fillId="0" borderId="5" xfId="0" applyFont="1" applyBorder="1" applyAlignment="1">
      <alignment horizontal="center" vertical="center"/>
    </xf>
    <xf numFmtId="0" fontId="7" fillId="0" borderId="0" xfId="0" applyFont="1"/>
    <xf numFmtId="0" fontId="2" fillId="0" borderId="9" xfId="0" applyFont="1" applyBorder="1" applyAlignment="1">
      <alignment wrapText="1"/>
    </xf>
    <xf numFmtId="0" fontId="4" fillId="0" borderId="9" xfId="0" applyFont="1" applyBorder="1" applyAlignment="1">
      <alignment horizontal="left" vertical="center" wrapText="1" indent="59"/>
    </xf>
    <xf numFmtId="0" fontId="1" fillId="0" borderId="1" xfId="0" applyFont="1" applyBorder="1" applyAlignment="1">
      <alignment vertical="center"/>
    </xf>
    <xf numFmtId="0" fontId="0" fillId="0" borderId="5" xfId="0" applyFont="1" applyBorder="1"/>
    <xf numFmtId="0" fontId="0" fillId="0" borderId="2" xfId="0" applyFont="1" applyBorder="1"/>
    <xf numFmtId="0" fontId="3" fillId="0" borderId="5" xfId="0" applyFont="1" applyBorder="1"/>
    <xf numFmtId="0" fontId="4" fillId="0" borderId="5" xfId="0" applyFont="1" applyBorder="1"/>
    <xf numFmtId="0" fontId="4" fillId="0" borderId="4" xfId="0" applyFont="1" applyBorder="1"/>
    <xf numFmtId="0" fontId="13" fillId="0" borderId="5" xfId="0" applyFont="1" applyBorder="1"/>
    <xf numFmtId="0" fontId="4" fillId="0" borderId="2" xfId="0" applyFont="1" applyBorder="1"/>
    <xf numFmtId="0" fontId="5" fillId="0" borderId="8" xfId="0" applyFont="1" applyBorder="1" applyAlignment="1">
      <alignment wrapText="1"/>
    </xf>
    <xf numFmtId="0" fontId="5" fillId="0" borderId="3" xfId="0" applyFont="1" applyBorder="1" applyAlignment="1">
      <alignment wrapText="1"/>
    </xf>
    <xf numFmtId="0" fontId="5" fillId="0" borderId="3" xfId="0" applyFont="1" applyBorder="1" applyAlignment="1">
      <alignment horizontal="left" vertical="center" wrapText="1" indent="59"/>
    </xf>
    <xf numFmtId="0" fontId="3" fillId="0" borderId="5" xfId="0" applyFont="1" applyBorder="1" applyAlignment="1">
      <alignment wrapText="1"/>
    </xf>
    <xf numFmtId="0" fontId="12" fillId="0" borderId="4" xfId="0" applyFont="1" applyBorder="1"/>
    <xf numFmtId="0" fontId="12" fillId="0" borderId="4" xfId="0" applyFont="1" applyBorder="1" applyAlignment="1">
      <alignment wrapText="1"/>
    </xf>
    <xf numFmtId="0" fontId="12" fillId="0" borderId="1" xfId="0" applyFont="1" applyBorder="1"/>
    <xf numFmtId="0" fontId="12" fillId="0" borderId="1" xfId="0" applyFont="1" applyBorder="1" applyAlignment="1">
      <alignment wrapText="1"/>
    </xf>
    <xf numFmtId="0" fontId="3" fillId="0" borderId="1" xfId="0" applyFont="1" applyBorder="1"/>
    <xf numFmtId="0" fontId="12" fillId="0" borderId="6" xfId="0" applyFont="1" applyBorder="1"/>
    <xf numFmtId="0" fontId="12" fillId="0" borderId="6" xfId="0" applyFont="1" applyBorder="1" applyAlignment="1">
      <alignment wrapText="1"/>
    </xf>
    <xf numFmtId="0" fontId="3" fillId="0" borderId="10" xfId="0" applyFont="1" applyBorder="1" applyAlignment="1">
      <alignment vertical="center"/>
    </xf>
    <xf numFmtId="0" fontId="3" fillId="0" borderId="1" xfId="0" applyFont="1" applyBorder="1" applyAlignment="1">
      <alignment vertical="center"/>
    </xf>
    <xf numFmtId="0" fontId="3" fillId="0" borderId="1" xfId="0" applyNumberFormat="1" applyFont="1" applyBorder="1" applyAlignment="1">
      <alignment vertical="center"/>
    </xf>
    <xf numFmtId="0" fontId="3" fillId="0" borderId="11" xfId="0" applyFont="1" applyBorder="1" applyAlignment="1">
      <alignment vertical="center"/>
    </xf>
    <xf numFmtId="0" fontId="5" fillId="0" borderId="4" xfId="0" applyFont="1" applyBorder="1" applyAlignment="1">
      <alignment wrapText="1"/>
    </xf>
    <xf numFmtId="0" fontId="5" fillId="0" borderId="1" xfId="0" applyFont="1" applyBorder="1" applyAlignment="1">
      <alignment vertical="center" wrapText="1"/>
    </xf>
    <xf numFmtId="0" fontId="6" fillId="0" borderId="6" xfId="0" applyFont="1" applyBorder="1" applyAlignment="1">
      <alignment wrapText="1"/>
    </xf>
    <xf numFmtId="0" fontId="5" fillId="0" borderId="14" xfId="0" applyFont="1" applyBorder="1" applyAlignment="1">
      <alignment wrapText="1"/>
    </xf>
    <xf numFmtId="0" fontId="3" fillId="0" borderId="1" xfId="0" applyFont="1" applyBorder="1" applyAlignment="1">
      <alignment horizontal="center" vertical="center"/>
    </xf>
    <xf numFmtId="0" fontId="0" fillId="0" borderId="2" xfId="0" applyFont="1" applyBorder="1" applyAlignment="1">
      <alignment wrapText="1"/>
    </xf>
    <xf numFmtId="0" fontId="0" fillId="3" borderId="1" xfId="0" applyFont="1" applyFill="1" applyBorder="1" applyAlignment="1">
      <alignment horizontal="left" vertical="center" wrapText="1"/>
    </xf>
    <xf numFmtId="0" fontId="0" fillId="0" borderId="2" xfId="0" applyFont="1" applyBorder="1" applyAlignment="1">
      <alignment horizontal="left" vertical="center"/>
    </xf>
    <xf numFmtId="0" fontId="0" fillId="0" borderId="1" xfId="0" applyFont="1" applyBorder="1" applyAlignment="1">
      <alignment horizontal="center" vertical="center"/>
    </xf>
    <xf numFmtId="0" fontId="0" fillId="0" borderId="8" xfId="0" applyFont="1" applyBorder="1" applyAlignment="1">
      <alignment wrapText="1"/>
    </xf>
    <xf numFmtId="0" fontId="0" fillId="0" borderId="5" xfId="0" applyFont="1" applyBorder="1" applyAlignment="1">
      <alignment horizontal="center" vertical="center"/>
    </xf>
    <xf numFmtId="0" fontId="0" fillId="0" borderId="3" xfId="0" applyFont="1" applyBorder="1" applyAlignment="1">
      <alignment wrapText="1"/>
    </xf>
    <xf numFmtId="0" fontId="0" fillId="0" borderId="2" xfId="0" applyFont="1" applyBorder="1" applyAlignment="1">
      <alignment horizontal="center" vertical="center"/>
    </xf>
    <xf numFmtId="0" fontId="9" fillId="3" borderId="1" xfId="0" applyFont="1" applyFill="1" applyBorder="1" applyAlignment="1">
      <alignment horizontal="left" vertical="center" wrapText="1"/>
    </xf>
    <xf numFmtId="0" fontId="9" fillId="0" borderId="2" xfId="0" applyFont="1" applyBorder="1" applyAlignment="1">
      <alignment wrapText="1"/>
    </xf>
    <xf numFmtId="0" fontId="0" fillId="0" borderId="1" xfId="0" applyFont="1" applyBorder="1" applyAlignment="1">
      <alignment horizontal="center" vertical="center" wrapText="1"/>
    </xf>
    <xf numFmtId="0" fontId="0" fillId="0" borderId="3" xfId="0" applyFont="1" applyBorder="1"/>
    <xf numFmtId="0" fontId="14" fillId="3" borderId="0" xfId="0" applyFont="1" applyFill="1" applyBorder="1" applyAlignment="1">
      <alignment wrapText="1"/>
    </xf>
    <xf numFmtId="0" fontId="14" fillId="3" borderId="0" xfId="0" applyFont="1" applyFill="1" applyBorder="1" applyAlignment="1">
      <alignment horizontal="left" vertical="center"/>
    </xf>
    <xf numFmtId="0" fontId="14" fillId="3" borderId="0" xfId="0" applyFont="1" applyFill="1" applyBorder="1"/>
    <xf numFmtId="0" fontId="10" fillId="0" borderId="16" xfId="0" applyFont="1" applyBorder="1" applyAlignment="1">
      <alignment wrapText="1"/>
    </xf>
    <xf numFmtId="0" fontId="0" fillId="6"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7" fillId="0" borderId="1" xfId="0" applyFont="1" applyBorder="1"/>
    <xf numFmtId="14" fontId="17" fillId="2" borderId="1" xfId="0" applyNumberFormat="1" applyFont="1" applyFill="1" applyBorder="1" applyAlignment="1">
      <alignment horizontal="center" vertical="center" wrapText="1"/>
    </xf>
    <xf numFmtId="0" fontId="21" fillId="0" borderId="6" xfId="0" applyFont="1" applyBorder="1" applyAlignment="1">
      <alignment horizontal="center" textRotation="255"/>
    </xf>
    <xf numFmtId="0" fontId="22" fillId="3" borderId="0" xfId="0" applyFont="1" applyFill="1" applyBorder="1" applyAlignment="1">
      <alignment horizontal="center" textRotation="255"/>
    </xf>
    <xf numFmtId="0" fontId="22" fillId="3" borderId="0" xfId="0" applyFont="1" applyFill="1" applyBorder="1" applyAlignment="1">
      <alignment horizontal="center" vertical="center" textRotation="255"/>
    </xf>
    <xf numFmtId="0" fontId="20" fillId="0" borderId="5" xfId="0" applyFont="1" applyBorder="1" applyAlignment="1">
      <alignment horizontal="center" textRotation="255"/>
    </xf>
    <xf numFmtId="0" fontId="20" fillId="0" borderId="2" xfId="0" applyFont="1" applyBorder="1" applyAlignment="1">
      <alignment horizontal="center" textRotation="255"/>
    </xf>
    <xf numFmtId="0" fontId="11" fillId="0" borderId="6" xfId="0" applyFont="1" applyBorder="1" applyAlignment="1">
      <alignment horizontal="center" wrapText="1"/>
    </xf>
    <xf numFmtId="0" fontId="8" fillId="3" borderId="0" xfId="0" applyFont="1" applyFill="1" applyBorder="1" applyAlignment="1">
      <alignment horizontal="center" wrapText="1"/>
    </xf>
    <xf numFmtId="0" fontId="8" fillId="3" borderId="0" xfId="0" applyNumberFormat="1" applyFont="1" applyFill="1" applyBorder="1" applyAlignment="1">
      <alignment horizontal="center" vertical="center"/>
    </xf>
    <xf numFmtId="0" fontId="0" fillId="0" borderId="2" xfId="0" applyFont="1" applyBorder="1" applyAlignment="1">
      <alignment horizontal="center" wrapText="1"/>
    </xf>
    <xf numFmtId="0" fontId="0" fillId="4" borderId="1" xfId="0" applyFill="1" applyBorder="1" applyAlignment="1">
      <alignment horizontal="center" vertical="center"/>
    </xf>
    <xf numFmtId="0" fontId="0" fillId="8" borderId="1" xfId="0" applyFont="1" applyFill="1" applyBorder="1" applyAlignment="1">
      <alignment horizontal="center" vertical="center" wrapText="1"/>
    </xf>
    <xf numFmtId="0" fontId="0" fillId="9" borderId="1" xfId="0" applyFont="1" applyFill="1" applyBorder="1" applyAlignment="1">
      <alignment horizontal="center" vertical="center" wrapText="1"/>
    </xf>
    <xf numFmtId="0" fontId="0" fillId="10" borderId="1" xfId="0" applyFont="1" applyFill="1" applyBorder="1" applyAlignment="1">
      <alignment horizontal="center" vertical="center" wrapText="1"/>
    </xf>
    <xf numFmtId="0" fontId="9" fillId="0" borderId="8" xfId="0" applyFont="1" applyBorder="1"/>
    <xf numFmtId="0" fontId="9" fillId="0" borderId="3" xfId="0" applyFont="1" applyBorder="1"/>
    <xf numFmtId="0" fontId="9" fillId="0" borderId="3" xfId="0" applyFont="1" applyBorder="1" applyAlignment="1">
      <alignment wrapText="1"/>
    </xf>
    <xf numFmtId="0" fontId="0" fillId="0" borderId="5" xfId="0" applyFont="1" applyBorder="1" applyAlignment="1">
      <alignment horizontal="center" wrapText="1"/>
    </xf>
    <xf numFmtId="0" fontId="27" fillId="3" borderId="0" xfId="0" applyFont="1" applyFill="1" applyBorder="1" applyAlignment="1">
      <alignment horizontal="left" wrapText="1"/>
    </xf>
    <xf numFmtId="0" fontId="22" fillId="0" borderId="0" xfId="0" applyFont="1" applyBorder="1" applyAlignment="1">
      <alignment horizontal="center" textRotation="255"/>
    </xf>
    <xf numFmtId="0" fontId="8" fillId="0" borderId="0" xfId="0" applyFont="1" applyBorder="1" applyAlignment="1">
      <alignment horizontal="center" wrapText="1"/>
    </xf>
    <xf numFmtId="0" fontId="8" fillId="0" borderId="0" xfId="0" applyFont="1" applyBorder="1" applyAlignment="1">
      <alignment horizontal="center"/>
    </xf>
    <xf numFmtId="0" fontId="0" fillId="3" borderId="1" xfId="0" applyFont="1" applyFill="1" applyBorder="1" applyAlignment="1">
      <alignment horizontal="center" vertical="center" wrapText="1"/>
    </xf>
    <xf numFmtId="0" fontId="13" fillId="5" borderId="1" xfId="0" applyFont="1" applyFill="1" applyBorder="1" applyAlignment="1">
      <alignment horizontal="center" vertical="center"/>
    </xf>
    <xf numFmtId="0" fontId="0" fillId="3" borderId="15"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1" fillId="0" borderId="2" xfId="0" applyFont="1" applyBorder="1"/>
    <xf numFmtId="0" fontId="11" fillId="0" borderId="2" xfId="0" applyFont="1" applyBorder="1" applyAlignment="1">
      <alignment horizontal="left" vertical="center"/>
    </xf>
    <xf numFmtId="0" fontId="13" fillId="5" borderId="1" xfId="0" applyFont="1" applyFill="1" applyBorder="1" applyAlignment="1">
      <alignment vertical="center" wrapText="1"/>
    </xf>
    <xf numFmtId="0" fontId="29" fillId="3" borderId="0" xfId="0" applyFont="1" applyFill="1" applyBorder="1" applyAlignment="1">
      <alignment horizontal="center"/>
    </xf>
    <xf numFmtId="0" fontId="29" fillId="3" borderId="0" xfId="0" applyFont="1" applyFill="1" applyBorder="1" applyAlignment="1">
      <alignment horizontal="center" wrapText="1"/>
    </xf>
    <xf numFmtId="0" fontId="29" fillId="3" borderId="0" xfId="0" applyFont="1" applyFill="1" applyBorder="1" applyAlignment="1">
      <alignment wrapText="1"/>
    </xf>
    <xf numFmtId="0" fontId="27" fillId="3" borderId="0" xfId="0" applyFont="1" applyFill="1" applyBorder="1" applyAlignment="1">
      <alignment horizontal="left" vertical="center" wrapText="1"/>
    </xf>
    <xf numFmtId="0" fontId="31" fillId="3" borderId="0" xfId="0" applyFont="1" applyFill="1" applyBorder="1" applyAlignment="1">
      <alignment wrapText="1"/>
    </xf>
    <xf numFmtId="0" fontId="29" fillId="3" borderId="0" xfId="0" applyFont="1" applyFill="1" applyBorder="1" applyAlignment="1">
      <alignment horizontal="left" vertical="center"/>
    </xf>
    <xf numFmtId="0" fontId="29" fillId="3" borderId="0" xfId="0" applyFont="1" applyFill="1" applyBorder="1" applyAlignment="1">
      <alignment horizontal="left" vertical="center" wrapText="1"/>
    </xf>
    <xf numFmtId="0" fontId="29" fillId="3" borderId="0" xfId="0" applyFont="1" applyFill="1" applyBorder="1" applyAlignment="1">
      <alignment horizontal="center" vertical="center"/>
    </xf>
    <xf numFmtId="0" fontId="29" fillId="3" borderId="0" xfId="0" applyNumberFormat="1" applyFont="1" applyFill="1" applyBorder="1" applyAlignment="1">
      <alignment horizontal="center" vertical="center"/>
    </xf>
    <xf numFmtId="0" fontId="0" fillId="0" borderId="3" xfId="0" applyFont="1" applyBorder="1" applyAlignment="1">
      <alignment horizontal="left" vertical="center"/>
    </xf>
    <xf numFmtId="0" fontId="0" fillId="0" borderId="11" xfId="0" applyFont="1" applyBorder="1" applyAlignment="1">
      <alignment vertical="center"/>
    </xf>
    <xf numFmtId="0" fontId="0" fillId="0" borderId="13" xfId="0" applyFont="1" applyBorder="1" applyAlignment="1">
      <alignment vertical="center"/>
    </xf>
    <xf numFmtId="0" fontId="0" fillId="0" borderId="12"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0" fillId="3" borderId="15"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28" fillId="0" borderId="1" xfId="0" applyFont="1" applyBorder="1" applyAlignment="1">
      <alignment horizontal="center" vertical="center" wrapText="1"/>
    </xf>
    <xf numFmtId="0" fontId="30" fillId="3" borderId="0"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18" fillId="5" borderId="25" xfId="0" applyFont="1" applyFill="1" applyBorder="1" applyAlignment="1">
      <alignment horizontal="center" vertical="center" wrapText="1"/>
    </xf>
    <xf numFmtId="0" fontId="18" fillId="5" borderId="23" xfId="0" applyFont="1" applyFill="1" applyBorder="1" applyAlignment="1">
      <alignment horizontal="center" vertical="center" wrapText="1"/>
    </xf>
    <xf numFmtId="0" fontId="18" fillId="5" borderId="24" xfId="0" applyFont="1" applyFill="1" applyBorder="1" applyAlignment="1">
      <alignment horizontal="center" vertical="center" wrapText="1"/>
    </xf>
    <xf numFmtId="0" fontId="18" fillId="5" borderId="26"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13" fillId="5" borderId="1" xfId="0" applyFont="1" applyFill="1" applyBorder="1" applyAlignment="1">
      <alignment horizontal="center" vertical="center"/>
    </xf>
    <xf numFmtId="0" fontId="13" fillId="5" borderId="22"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3" fillId="5" borderId="24" xfId="0" applyFont="1" applyFill="1" applyBorder="1" applyAlignment="1">
      <alignment horizontal="center" vertical="center" wrapText="1"/>
    </xf>
    <xf numFmtId="0" fontId="18" fillId="5" borderId="25" xfId="0" applyFont="1" applyFill="1" applyBorder="1" applyAlignment="1">
      <alignment horizontal="center" vertical="center"/>
    </xf>
    <xf numFmtId="0" fontId="18" fillId="5" borderId="23" xfId="0" applyFont="1" applyFill="1" applyBorder="1" applyAlignment="1">
      <alignment horizontal="center" vertical="center"/>
    </xf>
    <xf numFmtId="0" fontId="18" fillId="5" borderId="24" xfId="0" applyFont="1" applyFill="1" applyBorder="1" applyAlignment="1">
      <alignment horizontal="center" vertical="center"/>
    </xf>
    <xf numFmtId="0" fontId="13" fillId="5" borderId="27"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5" borderId="29" xfId="0" applyFont="1" applyFill="1" applyBorder="1" applyAlignment="1">
      <alignment horizontal="center" vertical="center" wrapText="1"/>
    </xf>
    <xf numFmtId="0" fontId="13" fillId="5" borderId="30"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13" fillId="5" borderId="31" xfId="0" applyFont="1" applyFill="1" applyBorder="1" applyAlignment="1">
      <alignment horizontal="center" vertical="center" wrapText="1"/>
    </xf>
    <xf numFmtId="0" fontId="13" fillId="5" borderId="21" xfId="0" applyFont="1" applyFill="1" applyBorder="1" applyAlignment="1">
      <alignment horizontal="center" vertical="center"/>
    </xf>
    <xf numFmtId="0" fontId="23"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9" fillId="5" borderId="20" xfId="0" applyFont="1" applyFill="1" applyBorder="1" applyAlignment="1">
      <alignment horizontal="center" vertical="center" textRotation="255" wrapText="1"/>
    </xf>
    <xf numFmtId="0" fontId="15"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9" fillId="5" borderId="1" xfId="0" applyFont="1" applyFill="1" applyBorder="1" applyAlignment="1">
      <alignment horizontal="center" vertical="center" textRotation="255" wrapText="1"/>
    </xf>
    <xf numFmtId="0" fontId="25" fillId="5" borderId="1" xfId="0" applyFont="1" applyFill="1" applyBorder="1" applyAlignment="1">
      <alignment horizontal="center" vertical="center" wrapText="1"/>
    </xf>
    <xf numFmtId="0" fontId="25" fillId="5" borderId="21" xfId="0" applyFont="1" applyFill="1" applyBorder="1" applyAlignment="1">
      <alignment horizontal="center" vertical="center" wrapText="1"/>
    </xf>
    <xf numFmtId="0" fontId="16" fillId="5" borderId="1" xfId="0" applyFont="1" applyFill="1" applyBorder="1" applyAlignment="1">
      <alignment horizontal="center" vertical="center" wrapText="1"/>
    </xf>
  </cellXfs>
  <cellStyles count="1">
    <cellStyle name="Normal" xfId="0" builtinId="0"/>
  </cellStyles>
  <dxfs count="15">
    <dxf>
      <fill>
        <patternFill>
          <bgColor rgb="FFFF0000"/>
        </patternFill>
      </fill>
    </dxf>
    <dxf>
      <fill>
        <patternFill>
          <bgColor rgb="FFFF9900"/>
        </patternFill>
      </fill>
    </dxf>
    <dxf>
      <fill>
        <patternFill>
          <bgColor rgb="FFFFFF00"/>
        </patternFill>
      </fill>
    </dxf>
    <dxf>
      <fill>
        <patternFill>
          <bgColor rgb="FF00B0F0"/>
        </patternFill>
      </fill>
    </dxf>
    <dxf>
      <fill>
        <patternFill>
          <bgColor rgb="FF00FF00"/>
        </patternFill>
      </fill>
    </dxf>
    <dxf>
      <fill>
        <patternFill>
          <bgColor rgb="FFFF0000"/>
        </patternFill>
      </fill>
    </dxf>
    <dxf>
      <fill>
        <patternFill>
          <bgColor rgb="FFFF6600"/>
        </patternFill>
      </fill>
    </dxf>
    <dxf>
      <fill>
        <patternFill>
          <bgColor rgb="FFFFFF00"/>
        </patternFill>
      </fill>
    </dxf>
    <dxf>
      <fill>
        <patternFill>
          <bgColor rgb="FF00B0F0"/>
        </patternFill>
      </fill>
    </dxf>
    <dxf>
      <fill>
        <patternFill>
          <bgColor rgb="FF00FF00"/>
        </patternFill>
      </fill>
    </dxf>
    <dxf>
      <fill>
        <patternFill>
          <bgColor rgb="FFFF0000"/>
        </patternFill>
      </fill>
    </dxf>
    <dxf>
      <fill>
        <patternFill>
          <bgColor rgb="FFFF6600"/>
        </patternFill>
      </fill>
    </dxf>
    <dxf>
      <fill>
        <patternFill>
          <bgColor rgb="FFFFFF00"/>
        </patternFill>
      </fill>
    </dxf>
    <dxf>
      <fill>
        <patternFill>
          <bgColor rgb="FF00B0F0"/>
        </patternFill>
      </fill>
    </dxf>
    <dxf>
      <fill>
        <patternFill>
          <bgColor rgb="FF00FF00"/>
        </patternFill>
      </fill>
    </dxf>
  </dxfs>
  <tableStyles count="0" defaultTableStyle="TableStyleMedium2" defaultPivotStyle="PivotStyleLight16"/>
  <colors>
    <mruColors>
      <color rgb="FFFF9900"/>
      <color rgb="FF00FF00"/>
      <color rgb="FF0066FF"/>
      <color rgb="FFFF9933"/>
      <color rgb="FFFF6600"/>
      <color rgb="FF99CCFF"/>
      <color rgb="FFFFFF99"/>
      <color rgb="FFFFFFCC"/>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fr-FR" sz="1100" b="1">
                <a:solidFill>
                  <a:sysClr val="windowText" lastClr="000000"/>
                </a:solidFill>
              </a:rPr>
              <a:t>JAUGE</a:t>
            </a:r>
            <a:r>
              <a:rPr lang="fr-FR" sz="1100" b="1" baseline="0">
                <a:solidFill>
                  <a:sysClr val="windowText" lastClr="000000"/>
                </a:solidFill>
              </a:rPr>
              <a:t> DE MAÎTRISE DU NIVEAU </a:t>
            </a:r>
          </a:p>
          <a:p>
            <a:pPr>
              <a:defRPr sz="1100" b="1">
                <a:solidFill>
                  <a:sysClr val="windowText" lastClr="000000"/>
                </a:solidFill>
              </a:defRPr>
            </a:pPr>
            <a:r>
              <a:rPr lang="fr-FR" sz="1100" b="1" baseline="0">
                <a:solidFill>
                  <a:sysClr val="windowText" lastClr="000000"/>
                </a:solidFill>
              </a:rPr>
              <a:t>QUALITE DES SOINS</a:t>
            </a:r>
          </a:p>
          <a:p>
            <a:pPr>
              <a:defRPr sz="1100" b="1">
                <a:solidFill>
                  <a:sysClr val="windowText" lastClr="000000"/>
                </a:solidFill>
              </a:defRPr>
            </a:pPr>
            <a:r>
              <a:rPr lang="fr-FR" sz="1100" b="1" baseline="0">
                <a:solidFill>
                  <a:srgbClr val="00B0F0"/>
                </a:solidFill>
              </a:rPr>
              <a:t>1ère évaluation</a:t>
            </a:r>
            <a:endParaRPr lang="fr-FR" sz="1100" b="1">
              <a:solidFill>
                <a:srgbClr val="00B0F0"/>
              </a:solidFill>
            </a:endParaRPr>
          </a:p>
        </c:rich>
      </c:tx>
      <c:layout>
        <c:manualLayout>
          <c:xMode val="edge"/>
          <c:yMode val="edge"/>
          <c:x val="0.23511961945100932"/>
          <c:y val="0.1825019544992238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0.11495765120190975"/>
          <c:y val="0.32932270149776632"/>
          <c:w val="0.68128476353686795"/>
          <c:h val="0.40679255145018789"/>
        </c:manualLayout>
      </c:layout>
      <c:doughnutChart>
        <c:varyColors val="1"/>
        <c:ser>
          <c:idx val="0"/>
          <c:order val="0"/>
          <c:dPt>
            <c:idx val="0"/>
            <c:bubble3D val="0"/>
            <c:spPr>
              <a:solidFill>
                <a:srgbClr val="FF0000"/>
              </a:solidFill>
              <a:ln w="19050">
                <a:noFill/>
              </a:ln>
              <a:effectLst/>
            </c:spPr>
            <c:extLst>
              <c:ext xmlns:c16="http://schemas.microsoft.com/office/drawing/2014/chart" uri="{C3380CC4-5D6E-409C-BE32-E72D297353CC}">
                <c16:uniqueId val="{00000002-73A1-407E-B1F3-C5758E27D5B8}"/>
              </c:ext>
            </c:extLst>
          </c:dPt>
          <c:dPt>
            <c:idx val="1"/>
            <c:bubble3D val="0"/>
            <c:spPr>
              <a:solidFill>
                <a:srgbClr val="FF9933"/>
              </a:solidFill>
              <a:ln w="19050">
                <a:noFill/>
              </a:ln>
              <a:effectLst/>
            </c:spPr>
            <c:extLst>
              <c:ext xmlns:c16="http://schemas.microsoft.com/office/drawing/2014/chart" uri="{C3380CC4-5D6E-409C-BE32-E72D297353CC}">
                <c16:uniqueId val="{00000003-73A1-407E-B1F3-C5758E27D5B8}"/>
              </c:ext>
            </c:extLst>
          </c:dPt>
          <c:dPt>
            <c:idx val="2"/>
            <c:bubble3D val="0"/>
            <c:spPr>
              <a:solidFill>
                <a:srgbClr val="FFFF00"/>
              </a:solidFill>
              <a:ln w="19050">
                <a:noFill/>
              </a:ln>
              <a:effectLst/>
            </c:spPr>
            <c:extLst>
              <c:ext xmlns:c16="http://schemas.microsoft.com/office/drawing/2014/chart" uri="{C3380CC4-5D6E-409C-BE32-E72D297353CC}">
                <c16:uniqueId val="{00000004-73A1-407E-B1F3-C5758E27D5B8}"/>
              </c:ext>
            </c:extLst>
          </c:dPt>
          <c:dPt>
            <c:idx val="3"/>
            <c:bubble3D val="0"/>
            <c:spPr>
              <a:solidFill>
                <a:srgbClr val="00B0F0"/>
              </a:solidFill>
              <a:ln w="19050">
                <a:noFill/>
              </a:ln>
              <a:effectLst/>
            </c:spPr>
            <c:extLst>
              <c:ext xmlns:c16="http://schemas.microsoft.com/office/drawing/2014/chart" uri="{C3380CC4-5D6E-409C-BE32-E72D297353CC}">
                <c16:uniqueId val="{00000005-73A1-407E-B1F3-C5758E27D5B8}"/>
              </c:ext>
            </c:extLst>
          </c:dPt>
          <c:dPt>
            <c:idx val="4"/>
            <c:bubble3D val="0"/>
            <c:spPr>
              <a:solidFill>
                <a:srgbClr val="00FF00"/>
              </a:solidFill>
              <a:ln w="19050">
                <a:noFill/>
              </a:ln>
              <a:effectLst/>
            </c:spPr>
            <c:extLst>
              <c:ext xmlns:c16="http://schemas.microsoft.com/office/drawing/2014/chart" uri="{C3380CC4-5D6E-409C-BE32-E72D297353CC}">
                <c16:uniqueId val="{00000006-73A1-407E-B1F3-C5758E27D5B8}"/>
              </c:ext>
            </c:extLst>
          </c:dPt>
          <c:dPt>
            <c:idx val="5"/>
            <c:bubble3D val="0"/>
            <c:spPr>
              <a:noFill/>
              <a:ln w="19050">
                <a:noFill/>
              </a:ln>
              <a:effectLst/>
            </c:spPr>
            <c:extLst>
              <c:ext xmlns:c16="http://schemas.microsoft.com/office/drawing/2014/chart" uri="{C3380CC4-5D6E-409C-BE32-E72D297353CC}">
                <c16:uniqueId val="{00000001-73A1-407E-B1F3-C5758E27D5B8}"/>
              </c:ext>
            </c:extLst>
          </c:dPt>
          <c:dLbls>
            <c:dLbl>
              <c:idx val="2"/>
              <c:layout>
                <c:manualLayout>
                  <c:x val="7.7924222686490347E-3"/>
                  <c:y val="-1.3789387299994561E-2"/>
                </c:manualLayout>
              </c:layout>
              <c:showLegendKey val="0"/>
              <c:showVal val="0"/>
              <c:showCatName val="1"/>
              <c:showSerName val="0"/>
              <c:showPercent val="0"/>
              <c:showBubbleSize val="0"/>
              <c:extLst>
                <c:ext xmlns:c15="http://schemas.microsoft.com/office/drawing/2012/chart" uri="{CE6537A1-D6FC-4f65-9D91-7224C49458BB}">
                  <c15:layout>
                    <c:manualLayout>
                      <c:w val="0.22414926417236189"/>
                      <c:h val="6.8088258471237201E-2"/>
                    </c:manualLayout>
                  </c15:layout>
                </c:ext>
                <c:ext xmlns:c16="http://schemas.microsoft.com/office/drawing/2014/chart" uri="{C3380CC4-5D6E-409C-BE32-E72D297353CC}">
                  <c16:uniqueId val="{00000004-73A1-407E-B1F3-C5758E27D5B8}"/>
                </c:ext>
              </c:extLst>
            </c:dLbl>
            <c:dLbl>
              <c:idx val="3"/>
              <c:layout>
                <c:manualLayout>
                  <c:x val="2.3755873128434449E-3"/>
                  <c:y val="-1.4195508598138085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A1-407E-B1F3-C5758E27D5B8}"/>
                </c:ext>
              </c:extLst>
            </c:dLbl>
            <c:dLbl>
              <c:idx val="5"/>
              <c:delete val="1"/>
              <c:extLst>
                <c:ext xmlns:c15="http://schemas.microsoft.com/office/drawing/2012/chart" uri="{CE6537A1-D6FC-4f65-9D91-7224C49458BB}"/>
                <c:ext xmlns:c16="http://schemas.microsoft.com/office/drawing/2014/chart" uri="{C3380CC4-5D6E-409C-BE32-E72D297353CC}">
                  <c16:uniqueId val="{00000001-73A1-407E-B1F3-C5758E27D5B8}"/>
                </c:ext>
              </c:extLst>
            </c:dLbl>
            <c:spPr>
              <a:solidFill>
                <a:sysClr val="window" lastClr="FFFFFF">
                  <a:alpha val="0"/>
                </a:sysClr>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TESTS!$A$52:$A$57</c:f>
              <c:strCache>
                <c:ptCount val="6"/>
                <c:pt idx="0">
                  <c:v>Danger</c:v>
                </c:pt>
                <c:pt idx="1">
                  <c:v>Critique</c:v>
                </c:pt>
                <c:pt idx="2">
                  <c:v>Procédural</c:v>
                </c:pt>
                <c:pt idx="3">
                  <c:v>Attentif</c:v>
                </c:pt>
                <c:pt idx="4">
                  <c:v>Proactif</c:v>
                </c:pt>
                <c:pt idx="5">
                  <c:v>Invisible</c:v>
                </c:pt>
              </c:strCache>
            </c:strRef>
          </c:cat>
          <c:val>
            <c:numRef>
              <c:f>TESTS!$B$52:$B$57</c:f>
              <c:numCache>
                <c:formatCode>General</c:formatCode>
                <c:ptCount val="6"/>
                <c:pt idx="0">
                  <c:v>5</c:v>
                </c:pt>
                <c:pt idx="1">
                  <c:v>9</c:v>
                </c:pt>
                <c:pt idx="2">
                  <c:v>16</c:v>
                </c:pt>
                <c:pt idx="3">
                  <c:v>20</c:v>
                </c:pt>
                <c:pt idx="4">
                  <c:v>10</c:v>
                </c:pt>
                <c:pt idx="5">
                  <c:v>60</c:v>
                </c:pt>
              </c:numCache>
            </c:numRef>
          </c:val>
          <c:extLst>
            <c:ext xmlns:c16="http://schemas.microsoft.com/office/drawing/2014/chart" uri="{C3380CC4-5D6E-409C-BE32-E72D297353CC}">
              <c16:uniqueId val="{00000000-73A1-407E-B1F3-C5758E27D5B8}"/>
            </c:ext>
          </c:extLst>
        </c:ser>
        <c:dLbls>
          <c:showLegendKey val="0"/>
          <c:showVal val="0"/>
          <c:showCatName val="0"/>
          <c:showSerName val="0"/>
          <c:showPercent val="0"/>
          <c:showBubbleSize val="0"/>
          <c:showLeaderLines val="1"/>
        </c:dLbls>
        <c:firstSliceAng val="270"/>
        <c:holeSize val="37"/>
      </c:doughnutChart>
      <c:pieChart>
        <c:varyColors val="1"/>
        <c:ser>
          <c:idx val="1"/>
          <c:order val="1"/>
          <c:tx>
            <c:v>aiguille</c:v>
          </c:tx>
          <c:spPr>
            <a:noFill/>
          </c:spPr>
          <c:dPt>
            <c:idx val="0"/>
            <c:bubble3D val="0"/>
            <c:spPr>
              <a:noFill/>
              <a:ln w="19050">
                <a:solidFill>
                  <a:schemeClr val="lt1"/>
                </a:solidFill>
              </a:ln>
              <a:effectLst/>
            </c:spPr>
            <c:extLst>
              <c:ext xmlns:c16="http://schemas.microsoft.com/office/drawing/2014/chart" uri="{C3380CC4-5D6E-409C-BE32-E72D297353CC}">
                <c16:uniqueId val="{0000000D-73A1-407E-B1F3-C5758E27D5B8}"/>
              </c:ext>
            </c:extLst>
          </c:dPt>
          <c:dPt>
            <c:idx val="1"/>
            <c:bubble3D val="0"/>
            <c:spPr>
              <a:solidFill>
                <a:schemeClr val="tx1"/>
              </a:solidFill>
              <a:ln w="0">
                <a:solidFill>
                  <a:schemeClr val="tx1"/>
                </a:solidFill>
              </a:ln>
              <a:effectLst/>
            </c:spPr>
            <c:extLst>
              <c:ext xmlns:c16="http://schemas.microsoft.com/office/drawing/2014/chart" uri="{C3380CC4-5D6E-409C-BE32-E72D297353CC}">
                <c16:uniqueId val="{0000000A-73A1-407E-B1F3-C5758E27D5B8}"/>
              </c:ext>
            </c:extLst>
          </c:dPt>
          <c:dPt>
            <c:idx val="2"/>
            <c:bubble3D val="0"/>
            <c:spPr>
              <a:noFill/>
              <a:ln w="19050">
                <a:noFill/>
              </a:ln>
              <a:effectLst/>
            </c:spPr>
            <c:extLst>
              <c:ext xmlns:c16="http://schemas.microsoft.com/office/drawing/2014/chart" uri="{C3380CC4-5D6E-409C-BE32-E72D297353CC}">
                <c16:uniqueId val="{0000000B-73A1-407E-B1F3-C5758E27D5B8}"/>
              </c:ext>
            </c:extLst>
          </c:dPt>
          <c:val>
            <c:numRef>
              <c:f>TESTS!$B$59:$B$61</c:f>
              <c:numCache>
                <c:formatCode>General</c:formatCode>
                <c:ptCount val="3"/>
                <c:pt idx="0">
                  <c:v>0</c:v>
                </c:pt>
                <c:pt idx="1">
                  <c:v>2</c:v>
                </c:pt>
                <c:pt idx="2">
                  <c:v>358</c:v>
                </c:pt>
              </c:numCache>
            </c:numRef>
          </c:val>
          <c:extLst>
            <c:ext xmlns:c16="http://schemas.microsoft.com/office/drawing/2014/chart" uri="{C3380CC4-5D6E-409C-BE32-E72D297353CC}">
              <c16:uniqueId val="{00000007-73A1-407E-B1F3-C5758E27D5B8}"/>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noFill/>
    <a:ln w="9525" cap="flat" cmpd="sng" algn="ctr">
      <a:noFill/>
      <a:round/>
    </a:ln>
    <a:effectLst>
      <a:outerShdw dist="50800" sx="83000" sy="83000" algn="ctr" rotWithShape="0">
        <a:srgbClr val="000000">
          <a:alpha val="43137"/>
        </a:srgbClr>
      </a:outerShdw>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fr-FR" sz="1100" b="1">
                <a:solidFill>
                  <a:sysClr val="windowText" lastClr="000000"/>
                </a:solidFill>
              </a:rPr>
              <a:t>JAUGE</a:t>
            </a:r>
            <a:r>
              <a:rPr lang="fr-FR" sz="1100" b="1" baseline="0">
                <a:solidFill>
                  <a:sysClr val="windowText" lastClr="000000"/>
                </a:solidFill>
              </a:rPr>
              <a:t> DE MAÎTRISE DU NIVEAU </a:t>
            </a:r>
          </a:p>
          <a:p>
            <a:pPr>
              <a:defRPr sz="1100" b="1">
                <a:solidFill>
                  <a:sysClr val="windowText" lastClr="000000"/>
                </a:solidFill>
              </a:defRPr>
            </a:pPr>
            <a:r>
              <a:rPr lang="fr-FR" sz="1100" b="1" baseline="0">
                <a:solidFill>
                  <a:sysClr val="windowText" lastClr="000000"/>
                </a:solidFill>
              </a:rPr>
              <a:t>QUALITE DES SOINS</a:t>
            </a:r>
          </a:p>
          <a:p>
            <a:pPr>
              <a:defRPr sz="1100" b="1">
                <a:solidFill>
                  <a:sysClr val="windowText" lastClr="000000"/>
                </a:solidFill>
              </a:defRPr>
            </a:pPr>
            <a:r>
              <a:rPr lang="fr-FR" sz="1100" b="1" baseline="0">
                <a:solidFill>
                  <a:srgbClr val="FF0000"/>
                </a:solidFill>
              </a:rPr>
              <a:t>2ème évaluation</a:t>
            </a:r>
          </a:p>
        </c:rich>
      </c:tx>
      <c:layout>
        <c:manualLayout>
          <c:xMode val="edge"/>
          <c:yMode val="edge"/>
          <c:x val="0.18466640179869431"/>
          <c:y val="0.16907430876298829"/>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6.8146893809649667E-2"/>
          <c:y val="0.33047392102667067"/>
          <c:w val="0.7930347032941234"/>
          <c:h val="0.46752325796713939"/>
        </c:manualLayout>
      </c:layout>
      <c:doughnutChart>
        <c:varyColors val="1"/>
        <c:ser>
          <c:idx val="0"/>
          <c:order val="0"/>
          <c:dPt>
            <c:idx val="0"/>
            <c:bubble3D val="0"/>
            <c:spPr>
              <a:solidFill>
                <a:srgbClr val="FF0000"/>
              </a:solidFill>
              <a:ln w="19050">
                <a:noFill/>
              </a:ln>
              <a:effectLst/>
            </c:spPr>
            <c:extLst>
              <c:ext xmlns:c16="http://schemas.microsoft.com/office/drawing/2014/chart" uri="{C3380CC4-5D6E-409C-BE32-E72D297353CC}">
                <c16:uniqueId val="{00000001-3EBA-4FE6-9474-07B003F99A2E}"/>
              </c:ext>
            </c:extLst>
          </c:dPt>
          <c:dPt>
            <c:idx val="1"/>
            <c:bubble3D val="0"/>
            <c:spPr>
              <a:solidFill>
                <a:srgbClr val="FF9933"/>
              </a:solidFill>
              <a:ln w="19050">
                <a:noFill/>
              </a:ln>
              <a:effectLst/>
            </c:spPr>
            <c:extLst>
              <c:ext xmlns:c16="http://schemas.microsoft.com/office/drawing/2014/chart" uri="{C3380CC4-5D6E-409C-BE32-E72D297353CC}">
                <c16:uniqueId val="{00000003-3EBA-4FE6-9474-07B003F99A2E}"/>
              </c:ext>
            </c:extLst>
          </c:dPt>
          <c:dPt>
            <c:idx val="2"/>
            <c:bubble3D val="0"/>
            <c:spPr>
              <a:solidFill>
                <a:srgbClr val="FFFF00"/>
              </a:solidFill>
              <a:ln w="19050">
                <a:noFill/>
              </a:ln>
              <a:effectLst/>
            </c:spPr>
            <c:extLst>
              <c:ext xmlns:c16="http://schemas.microsoft.com/office/drawing/2014/chart" uri="{C3380CC4-5D6E-409C-BE32-E72D297353CC}">
                <c16:uniqueId val="{00000005-3EBA-4FE6-9474-07B003F99A2E}"/>
              </c:ext>
            </c:extLst>
          </c:dPt>
          <c:dPt>
            <c:idx val="3"/>
            <c:bubble3D val="0"/>
            <c:spPr>
              <a:solidFill>
                <a:srgbClr val="00B0F0"/>
              </a:solidFill>
              <a:ln w="19050">
                <a:noFill/>
              </a:ln>
              <a:effectLst/>
            </c:spPr>
            <c:extLst>
              <c:ext xmlns:c16="http://schemas.microsoft.com/office/drawing/2014/chart" uri="{C3380CC4-5D6E-409C-BE32-E72D297353CC}">
                <c16:uniqueId val="{00000007-3EBA-4FE6-9474-07B003F99A2E}"/>
              </c:ext>
            </c:extLst>
          </c:dPt>
          <c:dPt>
            <c:idx val="4"/>
            <c:bubble3D val="0"/>
            <c:spPr>
              <a:solidFill>
                <a:srgbClr val="00FF00"/>
              </a:solidFill>
              <a:ln w="19050">
                <a:noFill/>
              </a:ln>
              <a:effectLst/>
            </c:spPr>
            <c:extLst>
              <c:ext xmlns:c16="http://schemas.microsoft.com/office/drawing/2014/chart" uri="{C3380CC4-5D6E-409C-BE32-E72D297353CC}">
                <c16:uniqueId val="{00000009-3EBA-4FE6-9474-07B003F99A2E}"/>
              </c:ext>
            </c:extLst>
          </c:dPt>
          <c:dPt>
            <c:idx val="5"/>
            <c:bubble3D val="0"/>
            <c:spPr>
              <a:noFill/>
              <a:ln w="19050">
                <a:noFill/>
              </a:ln>
              <a:effectLst/>
            </c:spPr>
            <c:extLst>
              <c:ext xmlns:c16="http://schemas.microsoft.com/office/drawing/2014/chart" uri="{C3380CC4-5D6E-409C-BE32-E72D297353CC}">
                <c16:uniqueId val="{0000000B-3EBA-4FE6-9474-07B003F99A2E}"/>
              </c:ext>
            </c:extLst>
          </c:dPt>
          <c:dLbls>
            <c:dLbl>
              <c:idx val="2"/>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mn-lt"/>
                      <a:ea typeface="+mn-ea"/>
                      <a:cs typeface="+mn-cs"/>
                    </a:defRPr>
                  </a:pPr>
                  <a:endParaRPr lang="fr-FR"/>
                </a:p>
              </c:txPr>
              <c:showLegendKey val="0"/>
              <c:showVal val="0"/>
              <c:showCatName val="1"/>
              <c:showSerName val="0"/>
              <c:showPercent val="0"/>
              <c:showBubbleSize val="0"/>
              <c:extLst>
                <c:ext xmlns:c15="http://schemas.microsoft.com/office/drawing/2012/chart" uri="{CE6537A1-D6FC-4f65-9D91-7224C49458BB}">
                  <c15:layout>
                    <c:manualLayout>
                      <c:w val="0.21675671650097061"/>
                      <c:h val="7.3959775583499976E-2"/>
                    </c:manualLayout>
                  </c15:layout>
                </c:ext>
                <c:ext xmlns:c16="http://schemas.microsoft.com/office/drawing/2014/chart" uri="{C3380CC4-5D6E-409C-BE32-E72D297353CC}">
                  <c16:uniqueId val="{00000005-3EBA-4FE6-9474-07B003F99A2E}"/>
                </c:ext>
              </c:extLst>
            </c:dLbl>
            <c:dLbl>
              <c:idx val="3"/>
              <c:tx>
                <c:rich>
                  <a:bodyPr/>
                  <a:lstStyle/>
                  <a:p>
                    <a:fld id="{2903B6A5-F373-44F7-A873-86A613AA7220}" type="CATEGORYNAME">
                      <a:rPr lang="en-US" sz="800"/>
                      <a:pPr/>
                      <a:t>[NOM DE CATÉGORIE]</a:t>
                    </a:fld>
                    <a:endParaRPr lang="fr-FR"/>
                  </a:p>
                </c:rich>
              </c:tx>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3EBA-4FE6-9474-07B003F99A2E}"/>
                </c:ext>
              </c:extLst>
            </c:dLbl>
            <c:dLbl>
              <c:idx val="5"/>
              <c:delete val="1"/>
              <c:extLst>
                <c:ext xmlns:c15="http://schemas.microsoft.com/office/drawing/2012/chart" uri="{CE6537A1-D6FC-4f65-9D91-7224C49458BB}"/>
                <c:ext xmlns:c16="http://schemas.microsoft.com/office/drawing/2014/chart" uri="{C3380CC4-5D6E-409C-BE32-E72D297353CC}">
                  <c16:uniqueId val="{0000000B-3EBA-4FE6-9474-07B003F99A2E}"/>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fr-FR"/>
              </a:p>
            </c:txPr>
            <c:showLegendKey val="0"/>
            <c:showVal val="0"/>
            <c:showCatName val="1"/>
            <c:showSerName val="0"/>
            <c:showPercent val="0"/>
            <c:showBubbleSize val="0"/>
            <c:showLeaderLines val="0"/>
            <c:extLst>
              <c:ext xmlns:c15="http://schemas.microsoft.com/office/drawing/2012/chart" uri="{CE6537A1-D6FC-4f65-9D91-7224C49458BB}"/>
            </c:extLst>
          </c:dLbls>
          <c:cat>
            <c:strRef>
              <c:f>TESTS!$A$52:$A$57</c:f>
              <c:strCache>
                <c:ptCount val="6"/>
                <c:pt idx="0">
                  <c:v>Danger</c:v>
                </c:pt>
                <c:pt idx="1">
                  <c:v>Critique</c:v>
                </c:pt>
                <c:pt idx="2">
                  <c:v>Procédural</c:v>
                </c:pt>
                <c:pt idx="3">
                  <c:v>Attentif</c:v>
                </c:pt>
                <c:pt idx="4">
                  <c:v>Proactif</c:v>
                </c:pt>
                <c:pt idx="5">
                  <c:v>Invisible</c:v>
                </c:pt>
              </c:strCache>
            </c:strRef>
          </c:cat>
          <c:val>
            <c:numRef>
              <c:f>TESTS!$B$52:$B$57</c:f>
              <c:numCache>
                <c:formatCode>General</c:formatCode>
                <c:ptCount val="6"/>
                <c:pt idx="0">
                  <c:v>5</c:v>
                </c:pt>
                <c:pt idx="1">
                  <c:v>9</c:v>
                </c:pt>
                <c:pt idx="2">
                  <c:v>16</c:v>
                </c:pt>
                <c:pt idx="3">
                  <c:v>20</c:v>
                </c:pt>
                <c:pt idx="4">
                  <c:v>10</c:v>
                </c:pt>
                <c:pt idx="5">
                  <c:v>60</c:v>
                </c:pt>
              </c:numCache>
            </c:numRef>
          </c:val>
          <c:extLst>
            <c:ext xmlns:c16="http://schemas.microsoft.com/office/drawing/2014/chart" uri="{C3380CC4-5D6E-409C-BE32-E72D297353CC}">
              <c16:uniqueId val="{0000000C-3EBA-4FE6-9474-07B003F99A2E}"/>
            </c:ext>
          </c:extLst>
        </c:ser>
        <c:dLbls>
          <c:showLegendKey val="0"/>
          <c:showVal val="0"/>
          <c:showCatName val="0"/>
          <c:showSerName val="0"/>
          <c:showPercent val="0"/>
          <c:showBubbleSize val="0"/>
          <c:showLeaderLines val="0"/>
        </c:dLbls>
        <c:firstSliceAng val="270"/>
        <c:holeSize val="37"/>
      </c:doughnutChart>
      <c:pieChart>
        <c:varyColors val="1"/>
        <c:ser>
          <c:idx val="1"/>
          <c:order val="1"/>
          <c:tx>
            <c:v>aiguille</c:v>
          </c:tx>
          <c:spPr>
            <a:ln>
              <a:noFill/>
            </a:ln>
          </c:spPr>
          <c:dPt>
            <c:idx val="0"/>
            <c:bubble3D val="0"/>
            <c:spPr>
              <a:noFill/>
              <a:ln w="19050">
                <a:noFill/>
              </a:ln>
              <a:effectLst/>
            </c:spPr>
            <c:extLst>
              <c:ext xmlns:c16="http://schemas.microsoft.com/office/drawing/2014/chart" uri="{C3380CC4-5D6E-409C-BE32-E72D297353CC}">
                <c16:uniqueId val="{0000000E-3EBA-4FE6-9474-07B003F99A2E}"/>
              </c:ext>
            </c:extLst>
          </c:dPt>
          <c:dPt>
            <c:idx val="1"/>
            <c:bubble3D val="0"/>
            <c:spPr>
              <a:solidFill>
                <a:schemeClr val="tx1"/>
              </a:solidFill>
              <a:ln w="19050">
                <a:noFill/>
              </a:ln>
              <a:effectLst/>
            </c:spPr>
            <c:extLst>
              <c:ext xmlns:c16="http://schemas.microsoft.com/office/drawing/2014/chart" uri="{C3380CC4-5D6E-409C-BE32-E72D297353CC}">
                <c16:uniqueId val="{00000010-3EBA-4FE6-9474-07B003F99A2E}"/>
              </c:ext>
            </c:extLst>
          </c:dPt>
          <c:dPt>
            <c:idx val="2"/>
            <c:bubble3D val="0"/>
            <c:spPr>
              <a:noFill/>
              <a:ln w="19050">
                <a:noFill/>
              </a:ln>
              <a:effectLst/>
            </c:spPr>
            <c:extLst>
              <c:ext xmlns:c16="http://schemas.microsoft.com/office/drawing/2014/chart" uri="{C3380CC4-5D6E-409C-BE32-E72D297353CC}">
                <c16:uniqueId val="{00000012-3EBA-4FE6-9474-07B003F99A2E}"/>
              </c:ext>
            </c:extLst>
          </c:dPt>
          <c:val>
            <c:numRef>
              <c:f>TESTS!$B$63:$B$65</c:f>
              <c:numCache>
                <c:formatCode>General</c:formatCode>
                <c:ptCount val="3"/>
                <c:pt idx="0">
                  <c:v>0</c:v>
                </c:pt>
                <c:pt idx="1">
                  <c:v>1.5</c:v>
                </c:pt>
                <c:pt idx="2">
                  <c:v>358.5</c:v>
                </c:pt>
              </c:numCache>
            </c:numRef>
          </c:val>
          <c:extLst>
            <c:ext xmlns:c16="http://schemas.microsoft.com/office/drawing/2014/chart" uri="{C3380CC4-5D6E-409C-BE32-E72D297353CC}">
              <c16:uniqueId val="{00000013-3EBA-4FE6-9474-07B003F99A2E}"/>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noFill/>
    <a:ln w="9525" cap="flat" cmpd="sng" algn="ctr">
      <a:noFill/>
      <a:round/>
    </a:ln>
    <a:effectLst>
      <a:outerShdw dist="50800" sx="83000" sy="83000" algn="ctr" rotWithShape="0">
        <a:srgbClr val="000000">
          <a:alpha val="43137"/>
        </a:srgbClr>
      </a:outerShdw>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fr-FR" sz="1100" b="1">
                <a:solidFill>
                  <a:sysClr val="windowText" lastClr="000000"/>
                </a:solidFill>
              </a:rPr>
              <a:t>JAUGE</a:t>
            </a:r>
            <a:r>
              <a:rPr lang="fr-FR" sz="1100" b="1" baseline="0">
                <a:solidFill>
                  <a:sysClr val="windowText" lastClr="000000"/>
                </a:solidFill>
              </a:rPr>
              <a:t> DE MAÎTRISE DU NIVEAU</a:t>
            </a:r>
          </a:p>
          <a:p>
            <a:pPr>
              <a:defRPr sz="1100" b="1">
                <a:solidFill>
                  <a:sysClr val="windowText" lastClr="000000"/>
                </a:solidFill>
              </a:defRPr>
            </a:pPr>
            <a:r>
              <a:rPr lang="fr-FR" sz="1100" b="1" baseline="0">
                <a:solidFill>
                  <a:sysClr val="windowText" lastClr="000000"/>
                </a:solidFill>
              </a:rPr>
              <a:t> QUALITE DES SOINS</a:t>
            </a:r>
          </a:p>
          <a:p>
            <a:pPr>
              <a:defRPr sz="1100" b="1">
                <a:solidFill>
                  <a:sysClr val="windowText" lastClr="000000"/>
                </a:solidFill>
              </a:defRPr>
            </a:pPr>
            <a:r>
              <a:rPr lang="fr-FR" sz="1100" b="1" baseline="0">
                <a:solidFill>
                  <a:srgbClr val="00B050"/>
                </a:solidFill>
              </a:rPr>
              <a:t>3ème évaluation</a:t>
            </a:r>
          </a:p>
        </c:rich>
      </c:tx>
      <c:layout>
        <c:manualLayout>
          <c:xMode val="edge"/>
          <c:yMode val="edge"/>
          <c:x val="0.18531910580237465"/>
          <c:y val="0.15889728599268027"/>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0.1282748538011696"/>
          <c:y val="0.31705318138651473"/>
          <c:w val="0.74653143274853806"/>
          <c:h val="0.48492640075973409"/>
        </c:manualLayout>
      </c:layout>
      <c:doughnutChart>
        <c:varyColors val="1"/>
        <c:ser>
          <c:idx val="0"/>
          <c:order val="0"/>
          <c:dPt>
            <c:idx val="0"/>
            <c:bubble3D val="0"/>
            <c:spPr>
              <a:solidFill>
                <a:srgbClr val="FF0000"/>
              </a:solidFill>
              <a:ln w="19050">
                <a:noFill/>
              </a:ln>
              <a:effectLst/>
            </c:spPr>
            <c:extLst>
              <c:ext xmlns:c16="http://schemas.microsoft.com/office/drawing/2014/chart" uri="{C3380CC4-5D6E-409C-BE32-E72D297353CC}">
                <c16:uniqueId val="{00000001-2E62-4304-BF1D-03CCD3738C58}"/>
              </c:ext>
            </c:extLst>
          </c:dPt>
          <c:dPt>
            <c:idx val="1"/>
            <c:bubble3D val="0"/>
            <c:spPr>
              <a:solidFill>
                <a:srgbClr val="FF9933"/>
              </a:solidFill>
              <a:ln w="19050">
                <a:noFill/>
              </a:ln>
              <a:effectLst/>
            </c:spPr>
            <c:extLst>
              <c:ext xmlns:c16="http://schemas.microsoft.com/office/drawing/2014/chart" uri="{C3380CC4-5D6E-409C-BE32-E72D297353CC}">
                <c16:uniqueId val="{00000003-2E62-4304-BF1D-03CCD3738C58}"/>
              </c:ext>
            </c:extLst>
          </c:dPt>
          <c:dPt>
            <c:idx val="2"/>
            <c:bubble3D val="0"/>
            <c:spPr>
              <a:solidFill>
                <a:srgbClr val="FFFF00"/>
              </a:solidFill>
              <a:ln w="19050">
                <a:noFill/>
              </a:ln>
              <a:effectLst/>
            </c:spPr>
            <c:extLst>
              <c:ext xmlns:c16="http://schemas.microsoft.com/office/drawing/2014/chart" uri="{C3380CC4-5D6E-409C-BE32-E72D297353CC}">
                <c16:uniqueId val="{00000005-2E62-4304-BF1D-03CCD3738C58}"/>
              </c:ext>
            </c:extLst>
          </c:dPt>
          <c:dPt>
            <c:idx val="3"/>
            <c:bubble3D val="0"/>
            <c:spPr>
              <a:solidFill>
                <a:srgbClr val="00B0F0"/>
              </a:solidFill>
              <a:ln w="19050">
                <a:noFill/>
              </a:ln>
              <a:effectLst/>
            </c:spPr>
            <c:extLst>
              <c:ext xmlns:c16="http://schemas.microsoft.com/office/drawing/2014/chart" uri="{C3380CC4-5D6E-409C-BE32-E72D297353CC}">
                <c16:uniqueId val="{00000007-2E62-4304-BF1D-03CCD3738C58}"/>
              </c:ext>
            </c:extLst>
          </c:dPt>
          <c:dPt>
            <c:idx val="4"/>
            <c:bubble3D val="0"/>
            <c:spPr>
              <a:solidFill>
                <a:srgbClr val="00FF00"/>
              </a:solidFill>
              <a:ln w="19050">
                <a:noFill/>
              </a:ln>
              <a:effectLst/>
            </c:spPr>
            <c:extLst>
              <c:ext xmlns:c16="http://schemas.microsoft.com/office/drawing/2014/chart" uri="{C3380CC4-5D6E-409C-BE32-E72D297353CC}">
                <c16:uniqueId val="{00000009-2E62-4304-BF1D-03CCD3738C58}"/>
              </c:ext>
            </c:extLst>
          </c:dPt>
          <c:dPt>
            <c:idx val="5"/>
            <c:bubble3D val="0"/>
            <c:spPr>
              <a:noFill/>
              <a:ln w="19050">
                <a:noFill/>
              </a:ln>
              <a:effectLst/>
            </c:spPr>
            <c:extLst>
              <c:ext xmlns:c16="http://schemas.microsoft.com/office/drawing/2014/chart" uri="{C3380CC4-5D6E-409C-BE32-E72D297353CC}">
                <c16:uniqueId val="{0000000B-2E62-4304-BF1D-03CCD3738C58}"/>
              </c:ext>
            </c:extLst>
          </c:dPt>
          <c:dLbls>
            <c:dLbl>
              <c:idx val="2"/>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mn-lt"/>
                      <a:ea typeface="+mn-ea"/>
                      <a:cs typeface="+mn-cs"/>
                    </a:defRPr>
                  </a:pPr>
                  <a:endParaRPr lang="fr-FR"/>
                </a:p>
              </c:txPr>
              <c:showLegendKey val="0"/>
              <c:showVal val="0"/>
              <c:showCatName val="1"/>
              <c:showSerName val="0"/>
              <c:showPercent val="0"/>
              <c:showBubbleSize val="0"/>
              <c:extLst>
                <c:ext xmlns:c15="http://schemas.microsoft.com/office/drawing/2012/chart" uri="{CE6537A1-D6FC-4f65-9D91-7224C49458BB}">
                  <c15:layout>
                    <c:manualLayout>
                      <c:w val="0.24332383040935668"/>
                      <c:h val="7.8304605887939221E-2"/>
                    </c:manualLayout>
                  </c15:layout>
                </c:ext>
                <c:ext xmlns:c16="http://schemas.microsoft.com/office/drawing/2014/chart" uri="{C3380CC4-5D6E-409C-BE32-E72D297353CC}">
                  <c16:uniqueId val="{00000005-2E62-4304-BF1D-03CCD3738C58}"/>
                </c:ext>
              </c:extLst>
            </c:dLbl>
            <c:dLbl>
              <c:idx val="5"/>
              <c:delete val="1"/>
              <c:extLst>
                <c:ext xmlns:c15="http://schemas.microsoft.com/office/drawing/2012/chart" uri="{CE6537A1-D6FC-4f65-9D91-7224C49458BB}"/>
                <c:ext xmlns:c16="http://schemas.microsoft.com/office/drawing/2014/chart" uri="{C3380CC4-5D6E-409C-BE32-E72D297353CC}">
                  <c16:uniqueId val="{0000000B-2E62-4304-BF1D-03CCD3738C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showLegendKey val="0"/>
            <c:showVal val="0"/>
            <c:showCatName val="1"/>
            <c:showSerName val="0"/>
            <c:showPercent val="0"/>
            <c:showBubbleSize val="0"/>
            <c:showLeaderLines val="0"/>
            <c:extLst>
              <c:ext xmlns:c15="http://schemas.microsoft.com/office/drawing/2012/chart" uri="{CE6537A1-D6FC-4f65-9D91-7224C49458BB}"/>
            </c:extLst>
          </c:dLbls>
          <c:cat>
            <c:strRef>
              <c:f>TESTS!$A$52:$A$57</c:f>
              <c:strCache>
                <c:ptCount val="6"/>
                <c:pt idx="0">
                  <c:v>Danger</c:v>
                </c:pt>
                <c:pt idx="1">
                  <c:v>Critique</c:v>
                </c:pt>
                <c:pt idx="2">
                  <c:v>Procédural</c:v>
                </c:pt>
                <c:pt idx="3">
                  <c:v>Attentif</c:v>
                </c:pt>
                <c:pt idx="4">
                  <c:v>Proactif</c:v>
                </c:pt>
                <c:pt idx="5">
                  <c:v>Invisible</c:v>
                </c:pt>
              </c:strCache>
            </c:strRef>
          </c:cat>
          <c:val>
            <c:numRef>
              <c:f>TESTS!$B$52:$B$57</c:f>
              <c:numCache>
                <c:formatCode>General</c:formatCode>
                <c:ptCount val="6"/>
                <c:pt idx="0">
                  <c:v>5</c:v>
                </c:pt>
                <c:pt idx="1">
                  <c:v>9</c:v>
                </c:pt>
                <c:pt idx="2">
                  <c:v>16</c:v>
                </c:pt>
                <c:pt idx="3">
                  <c:v>20</c:v>
                </c:pt>
                <c:pt idx="4">
                  <c:v>10</c:v>
                </c:pt>
                <c:pt idx="5">
                  <c:v>60</c:v>
                </c:pt>
              </c:numCache>
            </c:numRef>
          </c:val>
          <c:extLst>
            <c:ext xmlns:c16="http://schemas.microsoft.com/office/drawing/2014/chart" uri="{C3380CC4-5D6E-409C-BE32-E72D297353CC}">
              <c16:uniqueId val="{0000000C-2E62-4304-BF1D-03CCD3738C58}"/>
            </c:ext>
          </c:extLst>
        </c:ser>
        <c:dLbls>
          <c:showLegendKey val="0"/>
          <c:showVal val="0"/>
          <c:showCatName val="0"/>
          <c:showSerName val="0"/>
          <c:showPercent val="0"/>
          <c:showBubbleSize val="0"/>
          <c:showLeaderLines val="0"/>
        </c:dLbls>
        <c:firstSliceAng val="270"/>
        <c:holeSize val="37"/>
      </c:doughnutChart>
      <c:pieChart>
        <c:varyColors val="1"/>
        <c:ser>
          <c:idx val="1"/>
          <c:order val="1"/>
          <c:tx>
            <c:v>aiguille</c:v>
          </c:tx>
          <c:spPr>
            <a:ln>
              <a:noFill/>
            </a:ln>
          </c:spPr>
          <c:dPt>
            <c:idx val="0"/>
            <c:bubble3D val="0"/>
            <c:spPr>
              <a:noFill/>
              <a:ln w="19050">
                <a:noFill/>
              </a:ln>
              <a:effectLst/>
            </c:spPr>
            <c:extLst>
              <c:ext xmlns:c16="http://schemas.microsoft.com/office/drawing/2014/chart" uri="{C3380CC4-5D6E-409C-BE32-E72D297353CC}">
                <c16:uniqueId val="{0000000E-2E62-4304-BF1D-03CCD3738C58}"/>
              </c:ext>
            </c:extLst>
          </c:dPt>
          <c:dPt>
            <c:idx val="1"/>
            <c:bubble3D val="0"/>
            <c:spPr>
              <a:solidFill>
                <a:schemeClr val="tx1"/>
              </a:solidFill>
              <a:ln w="19050">
                <a:noFill/>
              </a:ln>
              <a:effectLst/>
            </c:spPr>
            <c:extLst>
              <c:ext xmlns:c16="http://schemas.microsoft.com/office/drawing/2014/chart" uri="{C3380CC4-5D6E-409C-BE32-E72D297353CC}">
                <c16:uniqueId val="{00000010-2E62-4304-BF1D-03CCD3738C58}"/>
              </c:ext>
            </c:extLst>
          </c:dPt>
          <c:dPt>
            <c:idx val="2"/>
            <c:bubble3D val="0"/>
            <c:spPr>
              <a:noFill/>
              <a:ln w="19050">
                <a:noFill/>
              </a:ln>
              <a:effectLst/>
            </c:spPr>
            <c:extLst>
              <c:ext xmlns:c16="http://schemas.microsoft.com/office/drawing/2014/chart" uri="{C3380CC4-5D6E-409C-BE32-E72D297353CC}">
                <c16:uniqueId val="{00000012-2E62-4304-BF1D-03CCD3738C58}"/>
              </c:ext>
            </c:extLst>
          </c:dPt>
          <c:val>
            <c:numRef>
              <c:f>TESTS!$B$69:$B$71</c:f>
              <c:numCache>
                <c:formatCode>General</c:formatCode>
                <c:ptCount val="3"/>
                <c:pt idx="0">
                  <c:v>0</c:v>
                </c:pt>
                <c:pt idx="1">
                  <c:v>2</c:v>
                </c:pt>
                <c:pt idx="2">
                  <c:v>358</c:v>
                </c:pt>
              </c:numCache>
            </c:numRef>
          </c:val>
          <c:extLst>
            <c:ext xmlns:c16="http://schemas.microsoft.com/office/drawing/2014/chart" uri="{C3380CC4-5D6E-409C-BE32-E72D297353CC}">
              <c16:uniqueId val="{00000013-2E62-4304-BF1D-03CCD3738C58}"/>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noFill/>
    <a:ln w="9525" cap="flat" cmpd="sng" algn="ctr">
      <a:noFill/>
      <a:round/>
    </a:ln>
    <a:effectLst>
      <a:outerShdw dist="50800" sx="83000" sy="83000" algn="ctr" rotWithShape="0">
        <a:srgbClr val="000000">
          <a:alpha val="43137"/>
        </a:srgbClr>
      </a:outerShdw>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filled"/>
        <c:varyColors val="0"/>
        <c:ser>
          <c:idx val="0"/>
          <c:order val="0"/>
          <c:spPr>
            <a:solidFill>
              <a:schemeClr val="accent2"/>
            </a:solidFill>
            <a:ln>
              <a:noFill/>
            </a:ln>
            <a:effectLst>
              <a:outerShdw blurRad="57150" dist="19050" dir="5400000" algn="ctr" rotWithShape="0">
                <a:srgbClr val="000000">
                  <a:alpha val="63000"/>
                </a:srgbClr>
              </a:outerShdw>
            </a:effectLst>
          </c:spPr>
          <c:cat>
            <c:multiLvlStrRef>
              <c:f>RESULTATS!$A$2:$B$9</c:f>
              <c:multiLvlStrCache>
                <c:ptCount val="8"/>
                <c:lvl>
                  <c:pt idx="0">
                    <c:v>J'inscris la sécurité du patient dans mes priorités</c:v>
                  </c:pt>
                  <c:pt idx="1">
                    <c:v>J'exploite les/mes erreurs</c:v>
                  </c:pt>
                  <c:pt idx="2">
                    <c:v>Je considère le patient comme un partenaire de la sécurité des soins</c:v>
                  </c:pt>
                  <c:pt idx="3">
                    <c:v>Je considère la coordination avec les partenaires de soins comme un élément de sécurité</c:v>
                  </c:pt>
                  <c:pt idx="4">
                    <c:v>Je gère les évènements indésirables liés aux soins</c:v>
                  </c:pt>
                  <c:pt idx="5">
                    <c:v>J'utilise le REX comme méthode de formation continue</c:v>
                  </c:pt>
                  <c:pt idx="6">
                    <c:v>Je considère que gérer mon temps contribue à la sécurité des patients</c:v>
                  </c:pt>
                  <c:pt idx="7">
                    <c:v>J'évalue régulièrement mon niveau de sécurité des soins</c:v>
                  </c:pt>
                </c:lvl>
                <c:lvl>
                  <c:pt idx="0">
                    <c:v>Axe 1</c:v>
                  </c:pt>
                  <c:pt idx="1">
                    <c:v>Axe 2</c:v>
                  </c:pt>
                  <c:pt idx="2">
                    <c:v>Axe 3</c:v>
                  </c:pt>
                  <c:pt idx="3">
                    <c:v>Axe 4</c:v>
                  </c:pt>
                  <c:pt idx="4">
                    <c:v>Axe 5</c:v>
                  </c:pt>
                  <c:pt idx="5">
                    <c:v>Axe 6</c:v>
                  </c:pt>
                  <c:pt idx="6">
                    <c:v>Axe 7</c:v>
                  </c:pt>
                  <c:pt idx="7">
                    <c:v>Axe 8</c:v>
                  </c:pt>
                </c:lvl>
              </c:multiLvlStrCache>
            </c:multiLvlStrRef>
          </c:cat>
          <c:val>
            <c:numRef>
              <c:f>RESULTATS!$C$2:$C$9</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877-4DEE-85E0-E12CE5BF63C6}"/>
            </c:ext>
          </c:extLst>
        </c:ser>
        <c:dLbls>
          <c:showLegendKey val="0"/>
          <c:showVal val="0"/>
          <c:showCatName val="0"/>
          <c:showSerName val="0"/>
          <c:showPercent val="0"/>
          <c:showBubbleSize val="0"/>
        </c:dLbls>
        <c:axId val="395499144"/>
        <c:axId val="395498816"/>
      </c:radarChart>
      <c:catAx>
        <c:axId val="395499144"/>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395498816"/>
        <c:crosses val="autoZero"/>
        <c:auto val="1"/>
        <c:lblAlgn val="ctr"/>
        <c:lblOffset val="100"/>
        <c:noMultiLvlLbl val="0"/>
      </c:catAx>
      <c:valAx>
        <c:axId val="395498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chemeClr val="accent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54991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553161281886027"/>
          <c:y val="0.11564309907614395"/>
          <c:w val="0.48804008929488796"/>
          <c:h val="0.74029282408424113"/>
        </c:manualLayout>
      </c:layout>
      <c:radarChart>
        <c:radarStyle val="filled"/>
        <c:varyColors val="0"/>
        <c:ser>
          <c:idx val="0"/>
          <c:order val="0"/>
          <c:spPr>
            <a:solidFill>
              <a:schemeClr val="accent2"/>
            </a:solidFill>
            <a:ln>
              <a:noFill/>
            </a:ln>
            <a:effectLst>
              <a:outerShdw blurRad="57150" dist="19050" dir="5400000" algn="ctr" rotWithShape="0">
                <a:srgbClr val="000000">
                  <a:alpha val="63000"/>
                </a:srgbClr>
              </a:outerShdw>
            </a:effectLst>
          </c:spPr>
          <c:cat>
            <c:multiLvlStrRef>
              <c:f>RESULTATS!$A$2:$B$9</c:f>
              <c:multiLvlStrCache>
                <c:ptCount val="8"/>
                <c:lvl>
                  <c:pt idx="0">
                    <c:v>J'inscris la sécurité du patient dans mes priorités</c:v>
                  </c:pt>
                  <c:pt idx="1">
                    <c:v>J'exploite les/mes erreurs</c:v>
                  </c:pt>
                  <c:pt idx="2">
                    <c:v>Je considère le patient comme un partenaire de la sécurité des soins</c:v>
                  </c:pt>
                  <c:pt idx="3">
                    <c:v>Je considère la coordination avec les partenaires de soins comme un élément de sécurité</c:v>
                  </c:pt>
                  <c:pt idx="4">
                    <c:v>Je gère les évènements indésirables liés aux soins</c:v>
                  </c:pt>
                  <c:pt idx="5">
                    <c:v>J'utilise le REX comme méthode de formation continue</c:v>
                  </c:pt>
                  <c:pt idx="6">
                    <c:v>Je considère que gérer mon temps contribue à la sécurité des patients</c:v>
                  </c:pt>
                  <c:pt idx="7">
                    <c:v>J'évalue régulièrement mon niveau de sécurité des soins</c:v>
                  </c:pt>
                </c:lvl>
                <c:lvl>
                  <c:pt idx="0">
                    <c:v>Axe 1</c:v>
                  </c:pt>
                  <c:pt idx="1">
                    <c:v>Axe 2</c:v>
                  </c:pt>
                  <c:pt idx="2">
                    <c:v>Axe 3</c:v>
                  </c:pt>
                  <c:pt idx="3">
                    <c:v>Axe 4</c:v>
                  </c:pt>
                  <c:pt idx="4">
                    <c:v>Axe 5</c:v>
                  </c:pt>
                  <c:pt idx="5">
                    <c:v>Axe 6</c:v>
                  </c:pt>
                  <c:pt idx="6">
                    <c:v>Axe 7</c:v>
                  </c:pt>
                  <c:pt idx="7">
                    <c:v>Axe 8</c:v>
                  </c:pt>
                </c:lvl>
              </c:multiLvlStrCache>
            </c:multiLvlStrRef>
          </c:cat>
          <c:val>
            <c:numRef>
              <c:f>RESULTATS!$D$2:$D$9</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D955-43C1-9601-B5A95ED26057}"/>
            </c:ext>
          </c:extLst>
        </c:ser>
        <c:dLbls>
          <c:showLegendKey val="0"/>
          <c:showVal val="0"/>
          <c:showCatName val="0"/>
          <c:showSerName val="0"/>
          <c:showPercent val="0"/>
          <c:showBubbleSize val="0"/>
        </c:dLbls>
        <c:axId val="395499144"/>
        <c:axId val="395498816"/>
      </c:radarChart>
      <c:catAx>
        <c:axId val="39549914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395498816"/>
        <c:crosses val="autoZero"/>
        <c:auto val="1"/>
        <c:lblAlgn val="ctr"/>
        <c:lblOffset val="100"/>
        <c:noMultiLvlLbl val="0"/>
      </c:catAx>
      <c:valAx>
        <c:axId val="395498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3954991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553161281886027"/>
          <c:y val="0.11564309907614395"/>
          <c:w val="0.48804008929488796"/>
          <c:h val="0.74029282408424113"/>
        </c:manualLayout>
      </c:layout>
      <c:radarChart>
        <c:radarStyle val="filled"/>
        <c:varyColors val="0"/>
        <c:ser>
          <c:idx val="0"/>
          <c:order val="0"/>
          <c:spPr>
            <a:solidFill>
              <a:schemeClr val="accent2"/>
            </a:solidFill>
            <a:ln w="25400">
              <a:noFill/>
            </a:ln>
            <a:effectLst>
              <a:outerShdw blurRad="57150" dist="19050" dir="5400000" algn="ctr" rotWithShape="0">
                <a:srgbClr val="000000">
                  <a:alpha val="63000"/>
                </a:srgbClr>
              </a:outerShdw>
            </a:effectLst>
          </c:spPr>
          <c:cat>
            <c:multiLvlStrRef>
              <c:f>RESULTATS!$A$2:$B$9</c:f>
              <c:multiLvlStrCache>
                <c:ptCount val="8"/>
                <c:lvl>
                  <c:pt idx="0">
                    <c:v>J'inscris la sécurité du patient dans mes priorités</c:v>
                  </c:pt>
                  <c:pt idx="1">
                    <c:v>J'exploite les/mes erreurs</c:v>
                  </c:pt>
                  <c:pt idx="2">
                    <c:v>Je considère le patient comme un partenaire de la sécurité des soins</c:v>
                  </c:pt>
                  <c:pt idx="3">
                    <c:v>Je considère la coordination avec les partenaires de soins comme un élément de sécurité</c:v>
                  </c:pt>
                  <c:pt idx="4">
                    <c:v>Je gère les évènements indésirables liés aux soins</c:v>
                  </c:pt>
                  <c:pt idx="5">
                    <c:v>J'utilise le REX comme méthode de formation continue</c:v>
                  </c:pt>
                  <c:pt idx="6">
                    <c:v>Je considère que gérer mon temps contribue à la sécurité des patients</c:v>
                  </c:pt>
                  <c:pt idx="7">
                    <c:v>J'évalue régulièrement mon niveau de sécurité des soins</c:v>
                  </c:pt>
                </c:lvl>
                <c:lvl>
                  <c:pt idx="0">
                    <c:v>Axe 1</c:v>
                  </c:pt>
                  <c:pt idx="1">
                    <c:v>Axe 2</c:v>
                  </c:pt>
                  <c:pt idx="2">
                    <c:v>Axe 3</c:v>
                  </c:pt>
                  <c:pt idx="3">
                    <c:v>Axe 4</c:v>
                  </c:pt>
                  <c:pt idx="4">
                    <c:v>Axe 5</c:v>
                  </c:pt>
                  <c:pt idx="5">
                    <c:v>Axe 6</c:v>
                  </c:pt>
                  <c:pt idx="6">
                    <c:v>Axe 7</c:v>
                  </c:pt>
                  <c:pt idx="7">
                    <c:v>Axe 8</c:v>
                  </c:pt>
                </c:lvl>
              </c:multiLvlStrCache>
            </c:multiLvlStrRef>
          </c:cat>
          <c:val>
            <c:numRef>
              <c:f>RESULTATS!$E$2:$E$9</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6E03-48C4-B0A7-3D1A55898BE5}"/>
            </c:ext>
          </c:extLst>
        </c:ser>
        <c:dLbls>
          <c:showLegendKey val="0"/>
          <c:showVal val="0"/>
          <c:showCatName val="0"/>
          <c:showSerName val="0"/>
          <c:showPercent val="0"/>
          <c:showBubbleSize val="0"/>
        </c:dLbls>
        <c:axId val="395499144"/>
        <c:axId val="395498816"/>
      </c:radarChart>
      <c:catAx>
        <c:axId val="39549914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395498816"/>
        <c:crosses val="autoZero"/>
        <c:auto val="1"/>
        <c:lblAlgn val="ctr"/>
        <c:lblOffset val="100"/>
        <c:noMultiLvlLbl val="0"/>
      </c:catAx>
      <c:valAx>
        <c:axId val="395498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3954991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mn-lt"/>
                <a:ea typeface="+mn-ea"/>
                <a:cs typeface="+mn-cs"/>
              </a:defRPr>
            </a:pPr>
            <a:r>
              <a:rPr lang="fr-FR"/>
              <a:t>Toutes les évaluations</a:t>
            </a:r>
          </a:p>
        </c:rich>
      </c:tx>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0.33682248481826371"/>
          <c:y val="0.28295484004074611"/>
          <c:w val="0.34371404605352168"/>
          <c:h val="0.45291468368172749"/>
        </c:manualLayout>
      </c:layout>
      <c:radarChart>
        <c:radarStyle val="marker"/>
        <c:varyColors val="0"/>
        <c:ser>
          <c:idx val="0"/>
          <c:order val="0"/>
          <c:tx>
            <c:strRef>
              <c:f>RESULTATS!$C$1</c:f>
              <c:strCache>
                <c:ptCount val="1"/>
                <c:pt idx="0">
                  <c:v>PREMIERE EVALUATION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multiLvlStrRef>
              <c:f>RESULTATS!$A$2:$B$9</c:f>
              <c:multiLvlStrCache>
                <c:ptCount val="8"/>
                <c:lvl>
                  <c:pt idx="0">
                    <c:v>J'inscris la sécurité du patient dans mes priorités</c:v>
                  </c:pt>
                  <c:pt idx="1">
                    <c:v>J'exploite les/mes erreurs</c:v>
                  </c:pt>
                  <c:pt idx="2">
                    <c:v>Je considère le patient comme un partenaire de la sécurité des soins</c:v>
                  </c:pt>
                  <c:pt idx="3">
                    <c:v>Je considère la coordination avec les partenaires de soins comme un élément de sécurité</c:v>
                  </c:pt>
                  <c:pt idx="4">
                    <c:v>Je gère les évènements indésirables liés aux soins</c:v>
                  </c:pt>
                  <c:pt idx="5">
                    <c:v>J'utilise le REX comme méthode de formation continue</c:v>
                  </c:pt>
                  <c:pt idx="6">
                    <c:v>Je considère que gérer mon temps contribue à la sécurité des patients</c:v>
                  </c:pt>
                  <c:pt idx="7">
                    <c:v>J'évalue régulièrement mon niveau de sécurité des soins</c:v>
                  </c:pt>
                </c:lvl>
                <c:lvl>
                  <c:pt idx="0">
                    <c:v>Axe 1</c:v>
                  </c:pt>
                  <c:pt idx="1">
                    <c:v>Axe 2</c:v>
                  </c:pt>
                  <c:pt idx="2">
                    <c:v>Axe 3</c:v>
                  </c:pt>
                  <c:pt idx="3">
                    <c:v>Axe 4</c:v>
                  </c:pt>
                  <c:pt idx="4">
                    <c:v>Axe 5</c:v>
                  </c:pt>
                  <c:pt idx="5">
                    <c:v>Axe 6</c:v>
                  </c:pt>
                  <c:pt idx="6">
                    <c:v>Axe 7</c:v>
                  </c:pt>
                  <c:pt idx="7">
                    <c:v>Axe 8</c:v>
                  </c:pt>
                </c:lvl>
              </c:multiLvlStrCache>
            </c:multiLvlStrRef>
          </c:cat>
          <c:val>
            <c:numRef>
              <c:f>RESULTATS!$C$2:$C$9</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4E65-4763-9A7F-EBAFD30841E1}"/>
            </c:ext>
          </c:extLst>
        </c:ser>
        <c:ser>
          <c:idx val="1"/>
          <c:order val="1"/>
          <c:tx>
            <c:strRef>
              <c:f>RESULTATS!$D$1</c:f>
              <c:strCache>
                <c:ptCount val="1"/>
                <c:pt idx="0">
                  <c:v>DEUXIEME EVALUATION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multiLvlStrRef>
              <c:f>RESULTATS!$A$2:$B$9</c:f>
              <c:multiLvlStrCache>
                <c:ptCount val="8"/>
                <c:lvl>
                  <c:pt idx="0">
                    <c:v>J'inscris la sécurité du patient dans mes priorités</c:v>
                  </c:pt>
                  <c:pt idx="1">
                    <c:v>J'exploite les/mes erreurs</c:v>
                  </c:pt>
                  <c:pt idx="2">
                    <c:v>Je considère le patient comme un partenaire de la sécurité des soins</c:v>
                  </c:pt>
                  <c:pt idx="3">
                    <c:v>Je considère la coordination avec les partenaires de soins comme un élément de sécurité</c:v>
                  </c:pt>
                  <c:pt idx="4">
                    <c:v>Je gère les évènements indésirables liés aux soins</c:v>
                  </c:pt>
                  <c:pt idx="5">
                    <c:v>J'utilise le REX comme méthode de formation continue</c:v>
                  </c:pt>
                  <c:pt idx="6">
                    <c:v>Je considère que gérer mon temps contribue à la sécurité des patients</c:v>
                  </c:pt>
                  <c:pt idx="7">
                    <c:v>J'évalue régulièrement mon niveau de sécurité des soins</c:v>
                  </c:pt>
                </c:lvl>
                <c:lvl>
                  <c:pt idx="0">
                    <c:v>Axe 1</c:v>
                  </c:pt>
                  <c:pt idx="1">
                    <c:v>Axe 2</c:v>
                  </c:pt>
                  <c:pt idx="2">
                    <c:v>Axe 3</c:v>
                  </c:pt>
                  <c:pt idx="3">
                    <c:v>Axe 4</c:v>
                  </c:pt>
                  <c:pt idx="4">
                    <c:v>Axe 5</c:v>
                  </c:pt>
                  <c:pt idx="5">
                    <c:v>Axe 6</c:v>
                  </c:pt>
                  <c:pt idx="6">
                    <c:v>Axe 7</c:v>
                  </c:pt>
                  <c:pt idx="7">
                    <c:v>Axe 8</c:v>
                  </c:pt>
                </c:lvl>
              </c:multiLvlStrCache>
            </c:multiLvlStrRef>
          </c:cat>
          <c:val>
            <c:numRef>
              <c:f>RESULTATS!$D$2:$D$9</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4E65-4763-9A7F-EBAFD30841E1}"/>
            </c:ext>
          </c:extLst>
        </c:ser>
        <c:ser>
          <c:idx val="2"/>
          <c:order val="2"/>
          <c:tx>
            <c:strRef>
              <c:f>RESULTATS!$E$1</c:f>
              <c:strCache>
                <c:ptCount val="1"/>
                <c:pt idx="0">
                  <c:v>TROISIEME EVALUATION</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multiLvlStrRef>
              <c:f>RESULTATS!$A$2:$B$9</c:f>
              <c:multiLvlStrCache>
                <c:ptCount val="8"/>
                <c:lvl>
                  <c:pt idx="0">
                    <c:v>J'inscris la sécurité du patient dans mes priorités</c:v>
                  </c:pt>
                  <c:pt idx="1">
                    <c:v>J'exploite les/mes erreurs</c:v>
                  </c:pt>
                  <c:pt idx="2">
                    <c:v>Je considère le patient comme un partenaire de la sécurité des soins</c:v>
                  </c:pt>
                  <c:pt idx="3">
                    <c:v>Je considère la coordination avec les partenaires de soins comme un élément de sécurité</c:v>
                  </c:pt>
                  <c:pt idx="4">
                    <c:v>Je gère les évènements indésirables liés aux soins</c:v>
                  </c:pt>
                  <c:pt idx="5">
                    <c:v>J'utilise le REX comme méthode de formation continue</c:v>
                  </c:pt>
                  <c:pt idx="6">
                    <c:v>Je considère que gérer mon temps contribue à la sécurité des patients</c:v>
                  </c:pt>
                  <c:pt idx="7">
                    <c:v>J'évalue régulièrement mon niveau de sécurité des soins</c:v>
                  </c:pt>
                </c:lvl>
                <c:lvl>
                  <c:pt idx="0">
                    <c:v>Axe 1</c:v>
                  </c:pt>
                  <c:pt idx="1">
                    <c:v>Axe 2</c:v>
                  </c:pt>
                  <c:pt idx="2">
                    <c:v>Axe 3</c:v>
                  </c:pt>
                  <c:pt idx="3">
                    <c:v>Axe 4</c:v>
                  </c:pt>
                  <c:pt idx="4">
                    <c:v>Axe 5</c:v>
                  </c:pt>
                  <c:pt idx="5">
                    <c:v>Axe 6</c:v>
                  </c:pt>
                  <c:pt idx="6">
                    <c:v>Axe 7</c:v>
                  </c:pt>
                  <c:pt idx="7">
                    <c:v>Axe 8</c:v>
                  </c:pt>
                </c:lvl>
              </c:multiLvlStrCache>
            </c:multiLvlStrRef>
          </c:cat>
          <c:val>
            <c:numRef>
              <c:f>RESULTATS!$E$2:$E$9</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4E65-4763-9A7F-EBAFD30841E1}"/>
            </c:ext>
          </c:extLst>
        </c:ser>
        <c:dLbls>
          <c:showLegendKey val="0"/>
          <c:showVal val="0"/>
          <c:showCatName val="0"/>
          <c:showSerName val="0"/>
          <c:showPercent val="0"/>
          <c:showBubbleSize val="0"/>
        </c:dLbls>
        <c:axId val="392504648"/>
        <c:axId val="392503336"/>
      </c:radarChart>
      <c:catAx>
        <c:axId val="392504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fr-FR"/>
          </a:p>
        </c:txPr>
        <c:crossAx val="392503336"/>
        <c:crosses val="autoZero"/>
        <c:auto val="1"/>
        <c:lblAlgn val="ctr"/>
        <c:lblOffset val="100"/>
        <c:noMultiLvlLbl val="0"/>
      </c:catAx>
      <c:valAx>
        <c:axId val="392503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fr-FR"/>
          </a:p>
        </c:txPr>
        <c:crossAx val="392504648"/>
        <c:crosses val="autoZero"/>
        <c:crossBetween val="between"/>
      </c:valAx>
      <c:spPr>
        <a:noFill/>
        <a:ln>
          <a:noFill/>
        </a:ln>
        <a:effectLst/>
      </c:spPr>
    </c:plotArea>
    <c:legend>
      <c:legendPos val="t"/>
      <c:layout>
        <c:manualLayout>
          <c:xMode val="edge"/>
          <c:yMode val="edge"/>
          <c:x val="0.11831294284090775"/>
          <c:y val="0.13018167125605257"/>
          <c:w val="0.81835693218760031"/>
          <c:h val="3.9587097420828575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solidFill>
            <a:sysClr val="windowText" lastClr="000000"/>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2</xdr:col>
      <xdr:colOff>1259416</xdr:colOff>
      <xdr:row>48</xdr:row>
      <xdr:rowOff>169333</xdr:rowOff>
    </xdr:from>
    <xdr:to>
      <xdr:col>4</xdr:col>
      <xdr:colOff>0</xdr:colOff>
      <xdr:row>71</xdr:row>
      <xdr:rowOff>10583</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666751</xdr:colOff>
      <xdr:row>48</xdr:row>
      <xdr:rowOff>306917</xdr:rowOff>
    </xdr:from>
    <xdr:to>
      <xdr:col>13</xdr:col>
      <xdr:colOff>84667</xdr:colOff>
      <xdr:row>69</xdr:row>
      <xdr:rowOff>148168</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656165</xdr:colOff>
      <xdr:row>48</xdr:row>
      <xdr:rowOff>331260</xdr:rowOff>
    </xdr:from>
    <xdr:to>
      <xdr:col>20</xdr:col>
      <xdr:colOff>217166</xdr:colOff>
      <xdr:row>69</xdr:row>
      <xdr:rowOff>172343</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105833</xdr:rowOff>
    </xdr:from>
    <xdr:to>
      <xdr:col>1</xdr:col>
      <xdr:colOff>880911</xdr:colOff>
      <xdr:row>0</xdr:row>
      <xdr:rowOff>1016000</xdr:rowOff>
    </xdr:to>
    <xdr:pic>
      <xdr:nvPicPr>
        <xdr:cNvPr id="3" name="Image 2"/>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11711" b="14414"/>
        <a:stretch/>
      </xdr:blipFill>
      <xdr:spPr>
        <a:xfrm>
          <a:off x="0" y="105833"/>
          <a:ext cx="1505328" cy="9101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10</xdr:row>
      <xdr:rowOff>52386</xdr:rowOff>
    </xdr:from>
    <xdr:to>
      <xdr:col>1</xdr:col>
      <xdr:colOff>3981450</xdr:colOff>
      <xdr:row>28</xdr:row>
      <xdr:rowOff>43386</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171450</xdr:colOff>
      <xdr:row>28</xdr:row>
      <xdr:rowOff>115660</xdr:rowOff>
    </xdr:from>
    <xdr:to>
      <xdr:col>1</xdr:col>
      <xdr:colOff>3981450</xdr:colOff>
      <xdr:row>46</xdr:row>
      <xdr:rowOff>106660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47</xdr:row>
      <xdr:rowOff>1</xdr:rowOff>
    </xdr:from>
    <xdr:to>
      <xdr:col>1</xdr:col>
      <xdr:colOff>3981450</xdr:colOff>
      <xdr:row>64</xdr:row>
      <xdr:rowOff>181501</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4331152</xdr:colOff>
      <xdr:row>16</xdr:row>
      <xdr:rowOff>176212</xdr:rowOff>
    </xdr:from>
    <xdr:to>
      <xdr:col>11</xdr:col>
      <xdr:colOff>476250</xdr:colOff>
      <xdr:row>57</xdr:row>
      <xdr:rowOff>40822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topLeftCell="A13" zoomScale="90" zoomScaleNormal="90" workbookViewId="0">
      <selection activeCell="D29" sqref="D29"/>
    </sheetView>
  </sheetViews>
  <sheetFormatPr baseColWidth="10" defaultColWidth="13.42578125" defaultRowHeight="23.25" x14ac:dyDescent="0.35"/>
  <cols>
    <col min="1" max="1" width="15.5703125" style="28" customWidth="1"/>
    <col min="2" max="2" width="11" style="3" customWidth="1"/>
    <col min="3" max="3" width="23" style="3" customWidth="1"/>
    <col min="4" max="4" width="58.5703125" style="2" bestFit="1" customWidth="1"/>
    <col min="5" max="5" width="16.85546875" style="1" customWidth="1"/>
    <col min="6" max="6" width="22.5703125" style="4" customWidth="1"/>
    <col min="7" max="8" width="22.5703125" style="1" customWidth="1"/>
    <col min="9" max="9" width="22.5703125" style="4" customWidth="1"/>
    <col min="10" max="11" width="22.5703125" style="1" customWidth="1"/>
    <col min="12" max="12" width="22.5703125" style="4" customWidth="1"/>
    <col min="13" max="14" width="22.5703125" style="1" customWidth="1"/>
    <col min="15" max="16384" width="13.42578125" style="1"/>
  </cols>
  <sheetData>
    <row r="1" spans="1:15" ht="18.75" x14ac:dyDescent="0.3">
      <c r="A1" s="24"/>
      <c r="B1" s="32"/>
      <c r="C1" s="29"/>
      <c r="D1" s="15"/>
      <c r="E1" s="5"/>
      <c r="F1" s="17"/>
      <c r="G1" s="5"/>
      <c r="H1" s="5"/>
      <c r="I1" s="17"/>
      <c r="J1" s="5"/>
      <c r="K1" s="5"/>
      <c r="L1" s="17"/>
      <c r="M1" s="5"/>
      <c r="N1" s="5"/>
    </row>
    <row r="2" spans="1:15" ht="18.75" x14ac:dyDescent="0.3">
      <c r="A2" s="33"/>
      <c r="B2" s="34"/>
      <c r="C2" s="30"/>
      <c r="D2" s="13"/>
    </row>
    <row r="3" spans="1:15" ht="15.75" x14ac:dyDescent="0.25">
      <c r="A3" s="35" t="s">
        <v>100</v>
      </c>
      <c r="B3" s="36">
        <v>7</v>
      </c>
      <c r="C3" s="35" t="s">
        <v>68</v>
      </c>
      <c r="D3" s="13"/>
    </row>
    <row r="4" spans="1:15" ht="15.75" x14ac:dyDescent="0.25">
      <c r="A4" s="36" t="s">
        <v>101</v>
      </c>
      <c r="B4" s="36">
        <v>7</v>
      </c>
      <c r="C4" s="36" t="s">
        <v>73</v>
      </c>
      <c r="D4" s="13"/>
      <c r="H4" s="14"/>
      <c r="K4" s="14"/>
      <c r="N4" s="14"/>
    </row>
    <row r="5" spans="1:15" ht="15.75" x14ac:dyDescent="0.25">
      <c r="A5" s="37" t="s">
        <v>102</v>
      </c>
      <c r="B5" s="36">
        <v>16</v>
      </c>
      <c r="C5" s="37" t="s">
        <v>99</v>
      </c>
      <c r="D5" s="13"/>
      <c r="F5" s="1"/>
      <c r="I5" s="1"/>
      <c r="L5" s="1"/>
      <c r="O5" s="23"/>
    </row>
    <row r="6" spans="1:15" ht="31.5" x14ac:dyDescent="0.25">
      <c r="A6" s="36" t="s">
        <v>103</v>
      </c>
      <c r="B6" s="36">
        <v>15</v>
      </c>
      <c r="C6" s="36" t="s">
        <v>72</v>
      </c>
      <c r="D6" s="19"/>
      <c r="F6" s="1"/>
      <c r="I6" s="1"/>
      <c r="L6" s="1"/>
      <c r="O6" s="23"/>
    </row>
    <row r="7" spans="1:15" ht="31.5" x14ac:dyDescent="0.25">
      <c r="A7" s="36" t="s">
        <v>104</v>
      </c>
      <c r="B7" s="36">
        <v>15</v>
      </c>
      <c r="C7" s="36" t="s">
        <v>67</v>
      </c>
      <c r="D7" s="19"/>
      <c r="F7" s="1"/>
      <c r="I7" s="1"/>
      <c r="L7" s="1"/>
      <c r="O7" s="23"/>
    </row>
    <row r="8" spans="1:15" ht="15.75" x14ac:dyDescent="0.25">
      <c r="A8" s="36" t="s">
        <v>69</v>
      </c>
      <c r="B8" s="36">
        <v>60</v>
      </c>
      <c r="C8" s="36" t="s">
        <v>69</v>
      </c>
      <c r="D8" s="19"/>
      <c r="F8" s="1"/>
      <c r="I8" s="1"/>
      <c r="L8" s="1"/>
      <c r="O8" s="23"/>
    </row>
    <row r="9" spans="1:15" ht="12.75" customHeight="1" x14ac:dyDescent="0.25">
      <c r="A9" s="38"/>
      <c r="B9" s="39"/>
      <c r="C9" s="31"/>
      <c r="D9" s="20"/>
      <c r="F9" s="1"/>
      <c r="I9" s="1"/>
      <c r="L9" s="1"/>
      <c r="O9" s="23"/>
    </row>
    <row r="10" spans="1:15" ht="18.75" x14ac:dyDescent="0.3">
      <c r="A10" s="35" t="s">
        <v>70</v>
      </c>
      <c r="B10" s="36">
        <v>180</v>
      </c>
      <c r="C10" s="30"/>
      <c r="D10" s="19"/>
      <c r="F10" s="1"/>
      <c r="I10" s="1"/>
      <c r="L10" s="1"/>
      <c r="O10" s="23"/>
    </row>
    <row r="11" spans="1:15" ht="18.75" x14ac:dyDescent="0.3">
      <c r="A11" s="35" t="s">
        <v>71</v>
      </c>
      <c r="B11" s="36">
        <v>2</v>
      </c>
      <c r="C11" s="30"/>
      <c r="D11" s="19"/>
      <c r="F11" s="1"/>
      <c r="I11" s="1"/>
      <c r="L11" s="1"/>
      <c r="O11" s="23"/>
    </row>
    <row r="12" spans="1:15" ht="18.75" x14ac:dyDescent="0.3">
      <c r="A12" s="35" t="s">
        <v>69</v>
      </c>
      <c r="B12" s="36">
        <f>360-(B11+B10)</f>
        <v>178</v>
      </c>
      <c r="C12" s="30"/>
      <c r="D12" s="19"/>
      <c r="F12" s="1"/>
      <c r="I12" s="1"/>
      <c r="L12" s="1"/>
      <c r="O12" s="23"/>
    </row>
    <row r="13" spans="1:15" x14ac:dyDescent="0.35">
      <c r="A13" s="27"/>
      <c r="B13" s="46"/>
      <c r="C13" s="47"/>
      <c r="D13" s="13"/>
      <c r="E13" s="5"/>
      <c r="F13" s="17"/>
      <c r="G13" s="5"/>
      <c r="H13" s="5"/>
      <c r="I13" s="17"/>
      <c r="J13" s="5"/>
      <c r="K13" s="5"/>
      <c r="L13" s="17"/>
      <c r="M13" s="5"/>
      <c r="N13" s="5"/>
    </row>
    <row r="14" spans="1:15" ht="15.75" x14ac:dyDescent="0.2">
      <c r="A14" s="40"/>
      <c r="B14" s="48" t="s">
        <v>85</v>
      </c>
      <c r="C14" s="48" t="s">
        <v>92</v>
      </c>
      <c r="D14" s="41" t="s">
        <v>93</v>
      </c>
      <c r="F14" s="1"/>
      <c r="I14" s="1"/>
    </row>
    <row r="15" spans="1:15" ht="15.75" x14ac:dyDescent="0.2">
      <c r="A15" s="41" t="s">
        <v>79</v>
      </c>
      <c r="B15" s="42">
        <v>100</v>
      </c>
      <c r="C15" s="43" t="s">
        <v>86</v>
      </c>
      <c r="D15" s="41" t="s">
        <v>91</v>
      </c>
      <c r="F15" s="1"/>
      <c r="I15" s="1"/>
    </row>
    <row r="16" spans="1:15" ht="15.75" x14ac:dyDescent="0.2">
      <c r="A16" s="41" t="s">
        <v>80</v>
      </c>
      <c r="B16" s="42">
        <v>80</v>
      </c>
      <c r="C16" s="43" t="s">
        <v>89</v>
      </c>
      <c r="D16" s="41" t="s">
        <v>94</v>
      </c>
      <c r="F16" s="1"/>
      <c r="I16" s="1"/>
    </row>
    <row r="17" spans="1:9" ht="15.75" x14ac:dyDescent="0.2">
      <c r="A17" s="41" t="s">
        <v>81</v>
      </c>
      <c r="B17" s="42">
        <v>60</v>
      </c>
      <c r="C17" s="43" t="s">
        <v>90</v>
      </c>
      <c r="D17" s="41" t="s">
        <v>97</v>
      </c>
      <c r="F17" s="1"/>
      <c r="I17" s="1"/>
    </row>
    <row r="18" spans="1:9" ht="15.75" x14ac:dyDescent="0.2">
      <c r="A18" s="41" t="s">
        <v>82</v>
      </c>
      <c r="B18" s="42">
        <v>40</v>
      </c>
      <c r="C18" s="43" t="s">
        <v>88</v>
      </c>
      <c r="D18" s="41" t="s">
        <v>95</v>
      </c>
      <c r="F18" s="1"/>
      <c r="I18" s="1"/>
    </row>
    <row r="19" spans="1:9" ht="15.75" x14ac:dyDescent="0.2">
      <c r="A19" s="41" t="s">
        <v>83</v>
      </c>
      <c r="B19" s="42">
        <v>10</v>
      </c>
      <c r="C19" s="43" t="s">
        <v>87</v>
      </c>
      <c r="D19" s="41" t="s">
        <v>96</v>
      </c>
      <c r="F19" s="1"/>
      <c r="I19" s="1"/>
    </row>
    <row r="20" spans="1:9" ht="15.75" x14ac:dyDescent="0.2">
      <c r="A20" s="41" t="s">
        <v>84</v>
      </c>
      <c r="B20" s="42">
        <v>0</v>
      </c>
      <c r="C20" s="43" t="s">
        <v>87</v>
      </c>
      <c r="D20" s="41" t="s">
        <v>96</v>
      </c>
      <c r="F20" s="1"/>
      <c r="I20" s="1"/>
    </row>
    <row r="21" spans="1:9" x14ac:dyDescent="0.35">
      <c r="A21" s="26"/>
      <c r="B21" s="44"/>
      <c r="C21" s="44"/>
      <c r="F21" s="1"/>
      <c r="I21" s="1"/>
    </row>
    <row r="22" spans="1:9" ht="18.75" customHeight="1" x14ac:dyDescent="0.2">
      <c r="A22" s="107" t="s">
        <v>105</v>
      </c>
      <c r="B22" s="108"/>
      <c r="C22" s="109"/>
      <c r="D22" s="13"/>
      <c r="F22" s="1"/>
      <c r="I22" s="1"/>
    </row>
    <row r="23" spans="1:9" ht="18.75" customHeight="1" x14ac:dyDescent="0.2">
      <c r="A23" s="21" t="s">
        <v>107</v>
      </c>
      <c r="B23" s="110" t="s">
        <v>100</v>
      </c>
      <c r="C23" s="111"/>
      <c r="D23" s="13"/>
    </row>
    <row r="24" spans="1:9" ht="18.75" customHeight="1" x14ac:dyDescent="0.2">
      <c r="A24" s="21" t="s">
        <v>108</v>
      </c>
      <c r="B24" s="110" t="s">
        <v>106</v>
      </c>
      <c r="C24" s="111"/>
      <c r="D24" s="13"/>
    </row>
    <row r="25" spans="1:9" ht="18.75" x14ac:dyDescent="0.2">
      <c r="A25" s="21" t="s">
        <v>109</v>
      </c>
      <c r="B25" s="21" t="s">
        <v>97</v>
      </c>
      <c r="C25" s="45"/>
      <c r="D25" s="13"/>
    </row>
    <row r="26" spans="1:9" ht="18.75" x14ac:dyDescent="0.2">
      <c r="A26" s="21" t="s">
        <v>110</v>
      </c>
      <c r="B26" s="21" t="s">
        <v>94</v>
      </c>
      <c r="C26" s="45"/>
      <c r="D26" s="13"/>
    </row>
    <row r="27" spans="1:9" ht="18.75" x14ac:dyDescent="0.2">
      <c r="A27" s="21" t="s">
        <v>111</v>
      </c>
      <c r="B27" s="21" t="s">
        <v>91</v>
      </c>
      <c r="C27" s="45"/>
      <c r="D27" s="13"/>
    </row>
    <row r="28" spans="1:9" x14ac:dyDescent="0.35">
      <c r="A28" s="25"/>
      <c r="B28" s="6"/>
      <c r="C28" s="6"/>
    </row>
  </sheetData>
  <mergeCells count="3">
    <mergeCell ref="A22:C22"/>
    <mergeCell ref="B24:C24"/>
    <mergeCell ref="B23:C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4"/>
  <sheetViews>
    <sheetView tabSelected="1" zoomScale="90" zoomScaleNormal="90" workbookViewId="0">
      <pane xSplit="2" ySplit="3" topLeftCell="C4" activePane="bottomRight" state="frozen"/>
      <selection pane="topRight" activeCell="C1" sqref="C1"/>
      <selection pane="bottomLeft" activeCell="A4" sqref="A4"/>
      <selection pane="bottomRight" sqref="A1:XFD1048576"/>
    </sheetView>
  </sheetViews>
  <sheetFormatPr baseColWidth="10" defaultColWidth="12" defaultRowHeight="15" customHeight="1" x14ac:dyDescent="0.25"/>
  <cols>
    <col min="1" max="1" width="9.28515625" style="73" customWidth="1"/>
    <col min="2" max="2" width="20.42578125" style="77" customWidth="1"/>
    <col min="3" max="3" width="56" style="58" customWidth="1"/>
    <col min="4" max="4" width="15" style="49" customWidth="1"/>
    <col min="5" max="5" width="9.5703125" style="56" hidden="1" customWidth="1"/>
    <col min="6" max="6" width="9.5703125" style="23" hidden="1" customWidth="1"/>
    <col min="7" max="7" width="12.42578125" style="23" customWidth="1"/>
    <col min="8" max="8" width="10" style="23" hidden="1" customWidth="1"/>
    <col min="9" max="9" width="15.140625" style="49" customWidth="1"/>
    <col min="10" max="10" width="9.5703125" style="56" hidden="1" customWidth="1"/>
    <col min="11" max="11" width="3.7109375" style="23" hidden="1" customWidth="1"/>
    <col min="12" max="12" width="12.7109375" style="23" customWidth="1"/>
    <col min="13" max="13" width="9.5703125" style="23" hidden="1" customWidth="1"/>
    <col min="14" max="14" width="15.140625" style="49" customWidth="1"/>
    <col min="15" max="15" width="9.5703125" style="56" hidden="1" customWidth="1"/>
    <col min="16" max="16" width="9.5703125" style="23" hidden="1" customWidth="1"/>
    <col min="17" max="18" width="9.5703125" style="23" customWidth="1"/>
    <col min="19" max="19" width="9.5703125" style="23" hidden="1" customWidth="1"/>
    <col min="20" max="20" width="12" style="23"/>
    <col min="21" max="28" width="12" style="94"/>
    <col min="29" max="16384" width="12" style="23"/>
  </cols>
  <sheetData>
    <row r="1" spans="1:28" ht="87" customHeight="1" x14ac:dyDescent="0.25">
      <c r="A1" s="115" t="s">
        <v>129</v>
      </c>
      <c r="B1" s="115"/>
      <c r="C1" s="115"/>
      <c r="D1" s="115"/>
      <c r="E1" s="115"/>
      <c r="F1" s="115"/>
      <c r="G1" s="115"/>
      <c r="H1" s="115"/>
      <c r="I1" s="115"/>
      <c r="J1" s="115"/>
      <c r="K1" s="115"/>
      <c r="L1" s="115"/>
      <c r="M1" s="115"/>
      <c r="N1" s="115"/>
      <c r="O1" s="115"/>
      <c r="P1" s="115"/>
      <c r="Q1" s="115"/>
      <c r="R1" s="115"/>
      <c r="S1" s="115"/>
      <c r="T1" s="60"/>
    </row>
    <row r="2" spans="1:28" ht="54" customHeight="1" x14ac:dyDescent="0.25">
      <c r="A2" s="141" t="s">
        <v>15</v>
      </c>
      <c r="B2" s="141"/>
      <c r="C2" s="141" t="s">
        <v>16</v>
      </c>
      <c r="D2" s="145" t="s">
        <v>112</v>
      </c>
      <c r="E2" s="145"/>
      <c r="F2" s="145"/>
      <c r="G2" s="145"/>
      <c r="H2" s="145"/>
      <c r="I2" s="145" t="s">
        <v>113</v>
      </c>
      <c r="J2" s="145"/>
      <c r="K2" s="145"/>
      <c r="L2" s="145"/>
      <c r="M2" s="145"/>
      <c r="N2" s="145" t="s">
        <v>117</v>
      </c>
      <c r="O2" s="145"/>
      <c r="P2" s="145"/>
      <c r="Q2" s="145"/>
      <c r="R2" s="145"/>
      <c r="S2" s="145"/>
      <c r="T2" s="60"/>
    </row>
    <row r="3" spans="1:28" ht="57" customHeight="1" x14ac:dyDescent="0.25">
      <c r="A3" s="141"/>
      <c r="B3" s="141"/>
      <c r="C3" s="141"/>
      <c r="D3" s="93" t="s">
        <v>98</v>
      </c>
      <c r="E3" s="145" t="s">
        <v>13</v>
      </c>
      <c r="F3" s="145"/>
      <c r="G3" s="145"/>
      <c r="H3" s="145"/>
      <c r="I3" s="93" t="s">
        <v>98</v>
      </c>
      <c r="J3" s="145" t="s">
        <v>13</v>
      </c>
      <c r="K3" s="145"/>
      <c r="L3" s="145"/>
      <c r="M3" s="145"/>
      <c r="N3" s="93" t="s">
        <v>98</v>
      </c>
      <c r="O3" s="145" t="s">
        <v>13</v>
      </c>
      <c r="P3" s="145"/>
      <c r="Q3" s="145"/>
      <c r="R3" s="145"/>
      <c r="S3" s="145"/>
      <c r="T3" s="60"/>
    </row>
    <row r="4" spans="1:28" s="51" customFormat="1" ht="51" customHeight="1" x14ac:dyDescent="0.25">
      <c r="A4" s="142">
        <v>1</v>
      </c>
      <c r="B4" s="140" t="s">
        <v>32</v>
      </c>
      <c r="C4" s="57" t="s">
        <v>5</v>
      </c>
      <c r="D4" s="50"/>
      <c r="E4" s="90" t="str">
        <f t="shared" ref="E4:E46" si="0">IF(D4="oui",1,"0")</f>
        <v>0</v>
      </c>
      <c r="F4" s="117">
        <f>SUM(E4:E8)</f>
        <v>0</v>
      </c>
      <c r="G4" s="117">
        <f>H4</f>
        <v>0</v>
      </c>
      <c r="H4" s="117">
        <f>IF(F4=0,0,IF(F4=1,1,IF(F4=2,3,IF(F4=3,4,IF(F4=4,5,IF(F4=5,5))))))</f>
        <v>0</v>
      </c>
      <c r="I4" s="50"/>
      <c r="J4" s="90" t="str">
        <f t="shared" ref="J4:J46" si="1">IF(I4="oui",1,"0")</f>
        <v>0</v>
      </c>
      <c r="K4" s="117">
        <f>SUM(J4:J8)</f>
        <v>0</v>
      </c>
      <c r="L4" s="117">
        <f>M4</f>
        <v>0</v>
      </c>
      <c r="M4" s="117">
        <f>IF(K4=0,0,IF(K4=1,1,IF(K4=2,3,IF(K4=3,4,IF(K4=4,5,IF(K4=5,5))))))</f>
        <v>0</v>
      </c>
      <c r="N4" s="50"/>
      <c r="O4" s="90" t="str">
        <f t="shared" ref="O4:O46" si="2">IF(N4="oui",1,"0")</f>
        <v>0</v>
      </c>
      <c r="P4" s="117">
        <f>SUM(O4:O8)</f>
        <v>0</v>
      </c>
      <c r="Q4" s="90"/>
      <c r="R4" s="117">
        <f>S4</f>
        <v>0</v>
      </c>
      <c r="S4" s="117">
        <f>IF($P$4=0,0,IF($P$4=1,1,IF($P$4=2,3,IF($P$4=3,4,IF($P$4=4,5,IF($P$4=5,5))))))</f>
        <v>0</v>
      </c>
      <c r="T4" s="106"/>
      <c r="U4" s="95"/>
      <c r="V4" s="95"/>
      <c r="W4" s="95"/>
      <c r="X4" s="95"/>
      <c r="Y4" s="95"/>
      <c r="Z4" s="95"/>
      <c r="AA4" s="95"/>
      <c r="AB4" s="95"/>
    </row>
    <row r="5" spans="1:28" s="51" customFormat="1" ht="51" customHeight="1" x14ac:dyDescent="0.25">
      <c r="A5" s="142"/>
      <c r="B5" s="140"/>
      <c r="C5" s="57" t="s">
        <v>6</v>
      </c>
      <c r="D5" s="50"/>
      <c r="E5" s="90" t="str">
        <f t="shared" si="0"/>
        <v>0</v>
      </c>
      <c r="F5" s="117"/>
      <c r="G5" s="117"/>
      <c r="H5" s="117"/>
      <c r="I5" s="50"/>
      <c r="J5" s="90" t="str">
        <f t="shared" si="1"/>
        <v>0</v>
      </c>
      <c r="K5" s="117"/>
      <c r="L5" s="117"/>
      <c r="M5" s="117"/>
      <c r="N5" s="50"/>
      <c r="O5" s="90" t="str">
        <f t="shared" si="2"/>
        <v>0</v>
      </c>
      <c r="P5" s="117"/>
      <c r="Q5" s="90"/>
      <c r="R5" s="117"/>
      <c r="S5" s="117"/>
      <c r="T5" s="106"/>
      <c r="U5" s="95"/>
      <c r="V5" s="95"/>
      <c r="W5" s="95"/>
      <c r="X5" s="95"/>
      <c r="Y5" s="95"/>
      <c r="Z5" s="95"/>
      <c r="AA5" s="95"/>
      <c r="AB5" s="95"/>
    </row>
    <row r="6" spans="1:28" s="51" customFormat="1" ht="51" customHeight="1" x14ac:dyDescent="0.25">
      <c r="A6" s="142"/>
      <c r="B6" s="140"/>
      <c r="C6" s="57" t="s">
        <v>7</v>
      </c>
      <c r="D6" s="50"/>
      <c r="E6" s="90" t="str">
        <f t="shared" si="0"/>
        <v>0</v>
      </c>
      <c r="F6" s="117"/>
      <c r="G6" s="117"/>
      <c r="H6" s="117"/>
      <c r="I6" s="50"/>
      <c r="J6" s="90" t="str">
        <f t="shared" si="1"/>
        <v>0</v>
      </c>
      <c r="K6" s="117"/>
      <c r="L6" s="117"/>
      <c r="M6" s="117"/>
      <c r="N6" s="50"/>
      <c r="O6" s="90" t="str">
        <f t="shared" si="2"/>
        <v>0</v>
      </c>
      <c r="P6" s="117"/>
      <c r="Q6" s="90"/>
      <c r="R6" s="117"/>
      <c r="S6" s="117"/>
      <c r="T6" s="106"/>
      <c r="U6" s="95"/>
      <c r="V6" s="95"/>
      <c r="W6" s="95"/>
      <c r="X6" s="95"/>
      <c r="Y6" s="95"/>
      <c r="Z6" s="95"/>
      <c r="AA6" s="95"/>
      <c r="AB6" s="95"/>
    </row>
    <row r="7" spans="1:28" s="51" customFormat="1" ht="51" customHeight="1" x14ac:dyDescent="0.25">
      <c r="A7" s="142"/>
      <c r="B7" s="140"/>
      <c r="C7" s="57" t="s">
        <v>8</v>
      </c>
      <c r="D7" s="50"/>
      <c r="E7" s="90" t="str">
        <f t="shared" si="0"/>
        <v>0</v>
      </c>
      <c r="F7" s="117"/>
      <c r="G7" s="117"/>
      <c r="H7" s="117"/>
      <c r="I7" s="50"/>
      <c r="J7" s="90" t="str">
        <f t="shared" si="1"/>
        <v>0</v>
      </c>
      <c r="K7" s="117"/>
      <c r="L7" s="117"/>
      <c r="M7" s="117"/>
      <c r="N7" s="50"/>
      <c r="O7" s="90" t="str">
        <f t="shared" si="2"/>
        <v>0</v>
      </c>
      <c r="P7" s="117"/>
      <c r="Q7" s="90"/>
      <c r="R7" s="117"/>
      <c r="S7" s="117"/>
      <c r="T7" s="106"/>
      <c r="U7" s="95"/>
      <c r="V7" s="95"/>
      <c r="W7" s="95"/>
      <c r="X7" s="95"/>
      <c r="Y7" s="95"/>
      <c r="Z7" s="95"/>
      <c r="AA7" s="95"/>
      <c r="AB7" s="95"/>
    </row>
    <row r="8" spans="1:28" s="51" customFormat="1" ht="51" customHeight="1" x14ac:dyDescent="0.25">
      <c r="A8" s="142"/>
      <c r="B8" s="140"/>
      <c r="C8" s="57" t="s">
        <v>127</v>
      </c>
      <c r="D8" s="50"/>
      <c r="E8" s="90" t="str">
        <f t="shared" si="0"/>
        <v>0</v>
      </c>
      <c r="F8" s="117"/>
      <c r="G8" s="117"/>
      <c r="H8" s="117"/>
      <c r="I8" s="50"/>
      <c r="J8" s="90" t="str">
        <f t="shared" si="1"/>
        <v>0</v>
      </c>
      <c r="K8" s="117"/>
      <c r="L8" s="117"/>
      <c r="M8" s="117"/>
      <c r="N8" s="50"/>
      <c r="O8" s="90" t="str">
        <f t="shared" si="2"/>
        <v>0</v>
      </c>
      <c r="P8" s="117"/>
      <c r="Q8" s="90"/>
      <c r="R8" s="117"/>
      <c r="S8" s="117"/>
      <c r="T8" s="106"/>
      <c r="U8" s="95"/>
      <c r="V8" s="95"/>
      <c r="W8" s="95"/>
      <c r="X8" s="95"/>
      <c r="Y8" s="95"/>
      <c r="Z8" s="95"/>
      <c r="AA8" s="95"/>
      <c r="AB8" s="95"/>
    </row>
    <row r="9" spans="1:28" s="51" customFormat="1" ht="51" customHeight="1" x14ac:dyDescent="0.25">
      <c r="A9" s="139">
        <v>2</v>
      </c>
      <c r="B9" s="140" t="s">
        <v>34</v>
      </c>
      <c r="C9" s="57" t="s">
        <v>9</v>
      </c>
      <c r="D9" s="50"/>
      <c r="E9" s="90" t="str">
        <f t="shared" si="0"/>
        <v>0</v>
      </c>
      <c r="F9" s="117">
        <f>SUM(E9:E13)</f>
        <v>0</v>
      </c>
      <c r="G9" s="112">
        <f>H9</f>
        <v>0</v>
      </c>
      <c r="H9" s="117">
        <f>IF(F9=0,0,IF(F9=1,1,IF(F9=2,3,IF(F9=3,4,IF(F9=4,5,IF(F9=5,5))))))</f>
        <v>0</v>
      </c>
      <c r="I9" s="50"/>
      <c r="J9" s="90" t="str">
        <f t="shared" si="1"/>
        <v>0</v>
      </c>
      <c r="K9" s="117">
        <f>SUM(J9:J13)</f>
        <v>0</v>
      </c>
      <c r="L9" s="112">
        <f>M9</f>
        <v>0</v>
      </c>
      <c r="M9" s="117">
        <f>IF(K9=0,0,IF(K9=1,1,IF(K9=2,3,IF(K9=3,4,IF(K9=4,5,IF(K9=5,5))))))</f>
        <v>0</v>
      </c>
      <c r="N9" s="50"/>
      <c r="O9" s="90" t="str">
        <f t="shared" si="2"/>
        <v>0</v>
      </c>
      <c r="P9" s="117">
        <f>SUM(O9:O13)</f>
        <v>0</v>
      </c>
      <c r="Q9" s="90"/>
      <c r="R9" s="112">
        <f>S9</f>
        <v>0</v>
      </c>
      <c r="S9" s="122">
        <f>IF($P$9=0,0,IF($P$9=1,1,IF($P$9=2,3,IF($P$9=3,4,IF($P$9=4,5,IF($P$9=5,5))))))</f>
        <v>0</v>
      </c>
      <c r="T9" s="106"/>
      <c r="U9" s="95"/>
      <c r="V9" s="95"/>
      <c r="W9" s="95"/>
      <c r="X9" s="95"/>
      <c r="Y9" s="95"/>
      <c r="Z9" s="95"/>
      <c r="AA9" s="95"/>
      <c r="AB9" s="95"/>
    </row>
    <row r="10" spans="1:28" s="51" customFormat="1" ht="51" customHeight="1" x14ac:dyDescent="0.25">
      <c r="A10" s="139"/>
      <c r="B10" s="140"/>
      <c r="C10" s="57" t="s">
        <v>10</v>
      </c>
      <c r="D10" s="50"/>
      <c r="E10" s="90" t="str">
        <f t="shared" si="0"/>
        <v>0</v>
      </c>
      <c r="F10" s="117"/>
      <c r="G10" s="113"/>
      <c r="H10" s="117"/>
      <c r="I10" s="50"/>
      <c r="J10" s="90" t="str">
        <f t="shared" si="1"/>
        <v>0</v>
      </c>
      <c r="K10" s="117"/>
      <c r="L10" s="113"/>
      <c r="M10" s="117"/>
      <c r="N10" s="50"/>
      <c r="O10" s="90" t="str">
        <f t="shared" si="2"/>
        <v>0</v>
      </c>
      <c r="P10" s="117"/>
      <c r="Q10" s="90"/>
      <c r="R10" s="113"/>
      <c r="S10" s="122"/>
      <c r="T10" s="106"/>
      <c r="U10" s="95"/>
      <c r="V10" s="95"/>
      <c r="W10" s="95"/>
      <c r="X10" s="95"/>
      <c r="Y10" s="95"/>
      <c r="Z10" s="95"/>
      <c r="AA10" s="95"/>
      <c r="AB10" s="95"/>
    </row>
    <row r="11" spans="1:28" s="51" customFormat="1" ht="51" customHeight="1" x14ac:dyDescent="0.25">
      <c r="A11" s="139"/>
      <c r="B11" s="140"/>
      <c r="C11" s="57" t="s">
        <v>11</v>
      </c>
      <c r="D11" s="50"/>
      <c r="E11" s="90" t="str">
        <f t="shared" si="0"/>
        <v>0</v>
      </c>
      <c r="F11" s="117"/>
      <c r="G11" s="113"/>
      <c r="H11" s="117"/>
      <c r="I11" s="50"/>
      <c r="J11" s="90" t="str">
        <f t="shared" si="1"/>
        <v>0</v>
      </c>
      <c r="K11" s="117"/>
      <c r="L11" s="113"/>
      <c r="M11" s="117"/>
      <c r="N11" s="50"/>
      <c r="O11" s="90" t="str">
        <f t="shared" si="2"/>
        <v>0</v>
      </c>
      <c r="P11" s="117"/>
      <c r="Q11" s="90"/>
      <c r="R11" s="113"/>
      <c r="S11" s="122"/>
      <c r="T11" s="106"/>
      <c r="U11" s="95"/>
      <c r="V11" s="95"/>
      <c r="W11" s="95"/>
      <c r="X11" s="95"/>
      <c r="Y11" s="95"/>
      <c r="Z11" s="95"/>
      <c r="AA11" s="95"/>
      <c r="AB11" s="95"/>
    </row>
    <row r="12" spans="1:28" s="51" customFormat="1" ht="51" customHeight="1" x14ac:dyDescent="0.25">
      <c r="A12" s="139"/>
      <c r="B12" s="140"/>
      <c r="C12" s="57" t="s">
        <v>12</v>
      </c>
      <c r="D12" s="50"/>
      <c r="E12" s="90" t="str">
        <f t="shared" si="0"/>
        <v>0</v>
      </c>
      <c r="F12" s="117"/>
      <c r="G12" s="113"/>
      <c r="H12" s="117"/>
      <c r="I12" s="50"/>
      <c r="J12" s="90" t="str">
        <f t="shared" si="1"/>
        <v>0</v>
      </c>
      <c r="K12" s="117"/>
      <c r="L12" s="113"/>
      <c r="M12" s="117"/>
      <c r="N12" s="50"/>
      <c r="O12" s="90" t="str">
        <f t="shared" si="2"/>
        <v>0</v>
      </c>
      <c r="P12" s="117"/>
      <c r="Q12" s="90"/>
      <c r="R12" s="113"/>
      <c r="S12" s="122"/>
      <c r="T12" s="106"/>
      <c r="U12" s="95"/>
      <c r="V12" s="95"/>
      <c r="W12" s="95"/>
      <c r="X12" s="95"/>
      <c r="Y12" s="95"/>
      <c r="Z12" s="95"/>
      <c r="AA12" s="95"/>
      <c r="AB12" s="95"/>
    </row>
    <row r="13" spans="1:28" s="51" customFormat="1" ht="51" customHeight="1" x14ac:dyDescent="0.25">
      <c r="A13" s="139"/>
      <c r="B13" s="140"/>
      <c r="C13" s="57" t="s">
        <v>48</v>
      </c>
      <c r="D13" s="50"/>
      <c r="E13" s="90" t="str">
        <f t="shared" si="0"/>
        <v>0</v>
      </c>
      <c r="F13" s="117"/>
      <c r="G13" s="114"/>
      <c r="H13" s="117"/>
      <c r="I13" s="50"/>
      <c r="J13" s="90" t="str">
        <f t="shared" si="1"/>
        <v>0</v>
      </c>
      <c r="K13" s="117"/>
      <c r="L13" s="114"/>
      <c r="M13" s="117"/>
      <c r="N13" s="50"/>
      <c r="O13" s="90" t="str">
        <f t="shared" si="2"/>
        <v>0</v>
      </c>
      <c r="P13" s="117"/>
      <c r="Q13" s="90"/>
      <c r="R13" s="114"/>
      <c r="S13" s="122"/>
      <c r="T13" s="106"/>
      <c r="U13" s="95"/>
      <c r="V13" s="95"/>
      <c r="W13" s="95"/>
      <c r="X13" s="95"/>
      <c r="Y13" s="95"/>
      <c r="Z13" s="95"/>
      <c r="AA13" s="95"/>
      <c r="AB13" s="95"/>
    </row>
    <row r="14" spans="1:28" s="51" customFormat="1" ht="51" customHeight="1" x14ac:dyDescent="0.25">
      <c r="A14" s="139">
        <v>3</v>
      </c>
      <c r="B14" s="140" t="s">
        <v>33</v>
      </c>
      <c r="C14" s="57" t="s">
        <v>17</v>
      </c>
      <c r="D14" s="50"/>
      <c r="E14" s="90" t="str">
        <f t="shared" si="0"/>
        <v>0</v>
      </c>
      <c r="F14" s="117">
        <f>SUM(E14:E18)</f>
        <v>0</v>
      </c>
      <c r="G14" s="112">
        <f>H14</f>
        <v>0</v>
      </c>
      <c r="H14" s="117">
        <f>IF(F14=0,0,IF(F14=1,1,IF(F14=2,3,IF(F14=3,4,IF(F14=4,5,IF(F14=5,5))))))</f>
        <v>0</v>
      </c>
      <c r="I14" s="50"/>
      <c r="J14" s="90" t="str">
        <f t="shared" si="1"/>
        <v>0</v>
      </c>
      <c r="K14" s="117">
        <f>SUM(J14:J18)</f>
        <v>0</v>
      </c>
      <c r="L14" s="112">
        <f>M14</f>
        <v>0</v>
      </c>
      <c r="M14" s="117">
        <f>IF(K14=0,0,IF(K14=1,1,IF(K14=2,3,IF(K14=3,4,IF(K14=4,5,IF(K14=5,5))))))</f>
        <v>0</v>
      </c>
      <c r="N14" s="50"/>
      <c r="O14" s="90" t="str">
        <f t="shared" si="2"/>
        <v>0</v>
      </c>
      <c r="P14" s="117">
        <f>SUM(O14:O18)</f>
        <v>0</v>
      </c>
      <c r="Q14" s="90"/>
      <c r="R14" s="112">
        <f>S14</f>
        <v>0</v>
      </c>
      <c r="S14" s="122">
        <f>IF($P$14=0,0,IF($P$14=1,1,IF($P$14=2,3,IF($P$14=3,4,IF($P$14=4,5,IF($P$14=5,5))))))</f>
        <v>0</v>
      </c>
      <c r="T14" s="106"/>
      <c r="U14" s="95"/>
      <c r="V14" s="95"/>
      <c r="W14" s="95"/>
      <c r="X14" s="95"/>
      <c r="Y14" s="95"/>
      <c r="Z14" s="95"/>
      <c r="AA14" s="95"/>
      <c r="AB14" s="95"/>
    </row>
    <row r="15" spans="1:28" s="51" customFormat="1" ht="51" customHeight="1" x14ac:dyDescent="0.25">
      <c r="A15" s="139"/>
      <c r="B15" s="140"/>
      <c r="C15" s="57" t="s">
        <v>77</v>
      </c>
      <c r="D15" s="50"/>
      <c r="E15" s="90" t="str">
        <f t="shared" si="0"/>
        <v>0</v>
      </c>
      <c r="F15" s="117"/>
      <c r="G15" s="113"/>
      <c r="H15" s="117"/>
      <c r="I15" s="50"/>
      <c r="J15" s="90" t="str">
        <f t="shared" si="1"/>
        <v>0</v>
      </c>
      <c r="K15" s="117"/>
      <c r="L15" s="113"/>
      <c r="M15" s="117"/>
      <c r="N15" s="50"/>
      <c r="O15" s="90" t="str">
        <f t="shared" si="2"/>
        <v>0</v>
      </c>
      <c r="P15" s="117"/>
      <c r="Q15" s="90"/>
      <c r="R15" s="113"/>
      <c r="S15" s="122"/>
      <c r="T15" s="106"/>
      <c r="U15" s="95"/>
      <c r="V15" s="95"/>
      <c r="W15" s="95"/>
      <c r="X15" s="95"/>
      <c r="Y15" s="95"/>
      <c r="Z15" s="95"/>
      <c r="AA15" s="95"/>
      <c r="AB15" s="95"/>
    </row>
    <row r="16" spans="1:28" s="51" customFormat="1" ht="51" customHeight="1" x14ac:dyDescent="0.25">
      <c r="A16" s="139"/>
      <c r="B16" s="140"/>
      <c r="C16" s="57" t="s">
        <v>18</v>
      </c>
      <c r="D16" s="50"/>
      <c r="E16" s="90" t="str">
        <f t="shared" si="0"/>
        <v>0</v>
      </c>
      <c r="F16" s="117"/>
      <c r="G16" s="113"/>
      <c r="H16" s="117"/>
      <c r="I16" s="50"/>
      <c r="J16" s="90" t="str">
        <f t="shared" si="1"/>
        <v>0</v>
      </c>
      <c r="K16" s="117"/>
      <c r="L16" s="113"/>
      <c r="M16" s="117"/>
      <c r="N16" s="50"/>
      <c r="O16" s="90" t="str">
        <f t="shared" si="2"/>
        <v>0</v>
      </c>
      <c r="P16" s="117"/>
      <c r="Q16" s="90"/>
      <c r="R16" s="113"/>
      <c r="S16" s="122"/>
      <c r="T16" s="106"/>
      <c r="U16" s="95"/>
      <c r="V16" s="95"/>
      <c r="W16" s="95"/>
      <c r="X16" s="95"/>
      <c r="Y16" s="95"/>
      <c r="Z16" s="95"/>
      <c r="AA16" s="95"/>
      <c r="AB16" s="95"/>
    </row>
    <row r="17" spans="1:28" s="51" customFormat="1" ht="51" customHeight="1" x14ac:dyDescent="0.25">
      <c r="A17" s="139"/>
      <c r="B17" s="140"/>
      <c r="C17" s="57" t="s">
        <v>19</v>
      </c>
      <c r="D17" s="50"/>
      <c r="E17" s="90" t="str">
        <f t="shared" si="0"/>
        <v>0</v>
      </c>
      <c r="F17" s="117"/>
      <c r="G17" s="113"/>
      <c r="H17" s="117"/>
      <c r="I17" s="50"/>
      <c r="J17" s="90" t="str">
        <f t="shared" si="1"/>
        <v>0</v>
      </c>
      <c r="K17" s="117"/>
      <c r="L17" s="113"/>
      <c r="M17" s="117"/>
      <c r="N17" s="50"/>
      <c r="O17" s="90" t="str">
        <f t="shared" si="2"/>
        <v>0</v>
      </c>
      <c r="P17" s="117"/>
      <c r="Q17" s="90"/>
      <c r="R17" s="113"/>
      <c r="S17" s="122"/>
      <c r="T17" s="106"/>
      <c r="U17" s="95"/>
      <c r="V17" s="95"/>
      <c r="W17" s="95"/>
      <c r="X17" s="95"/>
      <c r="Y17" s="95"/>
      <c r="Z17" s="95"/>
      <c r="AA17" s="95"/>
      <c r="AB17" s="95"/>
    </row>
    <row r="18" spans="1:28" s="51" customFormat="1" ht="51" customHeight="1" x14ac:dyDescent="0.25">
      <c r="A18" s="139"/>
      <c r="B18" s="140"/>
      <c r="C18" s="57" t="s">
        <v>20</v>
      </c>
      <c r="D18" s="50"/>
      <c r="E18" s="90" t="str">
        <f t="shared" si="0"/>
        <v>0</v>
      </c>
      <c r="F18" s="117"/>
      <c r="G18" s="114"/>
      <c r="H18" s="117"/>
      <c r="I18" s="50"/>
      <c r="J18" s="90" t="str">
        <f t="shared" si="1"/>
        <v>0</v>
      </c>
      <c r="K18" s="117"/>
      <c r="L18" s="114"/>
      <c r="M18" s="117"/>
      <c r="N18" s="50"/>
      <c r="O18" s="90" t="str">
        <f t="shared" si="2"/>
        <v>0</v>
      </c>
      <c r="P18" s="117"/>
      <c r="Q18" s="90"/>
      <c r="R18" s="114"/>
      <c r="S18" s="122"/>
      <c r="T18" s="106"/>
      <c r="U18" s="95"/>
      <c r="V18" s="95"/>
      <c r="W18" s="95"/>
      <c r="X18" s="95"/>
      <c r="Y18" s="95"/>
      <c r="Z18" s="95"/>
      <c r="AA18" s="95"/>
      <c r="AB18" s="95"/>
    </row>
    <row r="19" spans="1:28" s="51" customFormat="1" ht="51" customHeight="1" x14ac:dyDescent="0.25">
      <c r="A19" s="139">
        <v>4</v>
      </c>
      <c r="B19" s="140" t="s">
        <v>35</v>
      </c>
      <c r="C19" s="57" t="s">
        <v>21</v>
      </c>
      <c r="D19" s="50"/>
      <c r="E19" s="90" t="str">
        <f t="shared" si="0"/>
        <v>0</v>
      </c>
      <c r="F19" s="117">
        <f>SUM(E19:E23)</f>
        <v>0</v>
      </c>
      <c r="G19" s="112">
        <f>H19</f>
        <v>0</v>
      </c>
      <c r="H19" s="117">
        <f>IF(F19=0,0,IF(F19=1,1,IF(F19=2,3,IF(F19=3,4,IF(F19=4,5,IF(F19=5,5))))))</f>
        <v>0</v>
      </c>
      <c r="I19" s="50"/>
      <c r="J19" s="90" t="str">
        <f t="shared" si="1"/>
        <v>0</v>
      </c>
      <c r="K19" s="117">
        <f>SUM(J19:J23)</f>
        <v>0</v>
      </c>
      <c r="L19" s="112">
        <f>M19</f>
        <v>0</v>
      </c>
      <c r="M19" s="117">
        <f>IF(K19=0,0,IF(K19=1,1,IF(K19=2,3,IF(K19=3,4,IF(K19=4,5,IF(K19=5,5))))))</f>
        <v>0</v>
      </c>
      <c r="N19" s="50"/>
      <c r="O19" s="90" t="str">
        <f t="shared" si="2"/>
        <v>0</v>
      </c>
      <c r="P19" s="117">
        <f>SUM(O19:O23)</f>
        <v>0</v>
      </c>
      <c r="Q19" s="90"/>
      <c r="R19" s="112">
        <f>S19</f>
        <v>0</v>
      </c>
      <c r="S19" s="122">
        <f>IF($P$19=0,0,IF($P$19=1,1,IF($P$19=2,3,IF($P$19=3,4,IF($P$19=4,5,IF($P$19=5,5))))))</f>
        <v>0</v>
      </c>
      <c r="T19" s="106"/>
      <c r="U19" s="95"/>
      <c r="V19" s="95"/>
      <c r="W19" s="95"/>
      <c r="X19" s="95"/>
      <c r="Y19" s="95"/>
      <c r="Z19" s="95"/>
      <c r="AA19" s="95"/>
      <c r="AB19" s="95"/>
    </row>
    <row r="20" spans="1:28" s="51" customFormat="1" ht="51" customHeight="1" x14ac:dyDescent="0.25">
      <c r="A20" s="139"/>
      <c r="B20" s="140"/>
      <c r="C20" s="57" t="s">
        <v>22</v>
      </c>
      <c r="D20" s="50"/>
      <c r="E20" s="90" t="str">
        <f t="shared" si="0"/>
        <v>0</v>
      </c>
      <c r="F20" s="117"/>
      <c r="G20" s="113"/>
      <c r="H20" s="117"/>
      <c r="I20" s="50"/>
      <c r="J20" s="90" t="str">
        <f t="shared" si="1"/>
        <v>0</v>
      </c>
      <c r="K20" s="117"/>
      <c r="L20" s="113"/>
      <c r="M20" s="117"/>
      <c r="N20" s="50"/>
      <c r="O20" s="90" t="str">
        <f t="shared" si="2"/>
        <v>0</v>
      </c>
      <c r="P20" s="117"/>
      <c r="Q20" s="90"/>
      <c r="R20" s="113"/>
      <c r="S20" s="122"/>
      <c r="T20" s="106"/>
      <c r="U20" s="95"/>
      <c r="V20" s="95"/>
      <c r="W20" s="95"/>
      <c r="X20" s="95"/>
      <c r="Y20" s="95"/>
      <c r="Z20" s="95"/>
      <c r="AA20" s="95"/>
      <c r="AB20" s="95"/>
    </row>
    <row r="21" spans="1:28" s="51" customFormat="1" ht="51" customHeight="1" x14ac:dyDescent="0.25">
      <c r="A21" s="139"/>
      <c r="B21" s="140"/>
      <c r="C21" s="57" t="s">
        <v>23</v>
      </c>
      <c r="D21" s="50"/>
      <c r="E21" s="90" t="str">
        <f t="shared" si="0"/>
        <v>0</v>
      </c>
      <c r="F21" s="117"/>
      <c r="G21" s="113"/>
      <c r="H21" s="117"/>
      <c r="I21" s="50"/>
      <c r="J21" s="90" t="str">
        <f t="shared" si="1"/>
        <v>0</v>
      </c>
      <c r="K21" s="117"/>
      <c r="L21" s="113"/>
      <c r="M21" s="117"/>
      <c r="N21" s="50"/>
      <c r="O21" s="90" t="str">
        <f t="shared" si="2"/>
        <v>0</v>
      </c>
      <c r="P21" s="117"/>
      <c r="Q21" s="90"/>
      <c r="R21" s="113"/>
      <c r="S21" s="122"/>
      <c r="T21" s="106"/>
      <c r="U21" s="95"/>
      <c r="V21" s="95"/>
      <c r="W21" s="95"/>
      <c r="X21" s="95"/>
      <c r="Y21" s="95"/>
      <c r="Z21" s="95"/>
      <c r="AA21" s="95"/>
      <c r="AB21" s="95"/>
    </row>
    <row r="22" spans="1:28" s="51" customFormat="1" ht="51" customHeight="1" x14ac:dyDescent="0.25">
      <c r="A22" s="139"/>
      <c r="B22" s="140"/>
      <c r="C22" s="57" t="s">
        <v>24</v>
      </c>
      <c r="D22" s="50"/>
      <c r="E22" s="90" t="str">
        <f t="shared" si="0"/>
        <v>0</v>
      </c>
      <c r="F22" s="117"/>
      <c r="G22" s="113"/>
      <c r="H22" s="117"/>
      <c r="I22" s="50"/>
      <c r="J22" s="90" t="str">
        <f t="shared" si="1"/>
        <v>0</v>
      </c>
      <c r="K22" s="117"/>
      <c r="L22" s="113"/>
      <c r="M22" s="117"/>
      <c r="N22" s="50"/>
      <c r="O22" s="90" t="str">
        <f t="shared" si="2"/>
        <v>0</v>
      </c>
      <c r="P22" s="117"/>
      <c r="Q22" s="90"/>
      <c r="R22" s="113"/>
      <c r="S22" s="122"/>
      <c r="T22" s="106"/>
      <c r="U22" s="95"/>
      <c r="V22" s="95"/>
      <c r="W22" s="95"/>
      <c r="X22" s="95"/>
      <c r="Y22" s="95"/>
      <c r="Z22" s="95"/>
      <c r="AA22" s="95"/>
      <c r="AB22" s="95"/>
    </row>
    <row r="23" spans="1:28" s="51" customFormat="1" ht="51" customHeight="1" x14ac:dyDescent="0.25">
      <c r="A23" s="139"/>
      <c r="B23" s="140"/>
      <c r="C23" s="57" t="s">
        <v>25</v>
      </c>
      <c r="D23" s="50"/>
      <c r="E23" s="90" t="str">
        <f t="shared" si="0"/>
        <v>0</v>
      </c>
      <c r="F23" s="117"/>
      <c r="G23" s="114"/>
      <c r="H23" s="117"/>
      <c r="I23" s="50"/>
      <c r="J23" s="90" t="str">
        <f t="shared" si="1"/>
        <v>0</v>
      </c>
      <c r="K23" s="117"/>
      <c r="L23" s="114"/>
      <c r="M23" s="117"/>
      <c r="N23" s="50"/>
      <c r="O23" s="90" t="str">
        <f t="shared" si="2"/>
        <v>0</v>
      </c>
      <c r="P23" s="117"/>
      <c r="Q23" s="90"/>
      <c r="R23" s="114"/>
      <c r="S23" s="122"/>
      <c r="T23" s="106"/>
      <c r="U23" s="95"/>
      <c r="V23" s="95"/>
      <c r="W23" s="95"/>
      <c r="X23" s="95"/>
      <c r="Y23" s="95"/>
      <c r="Z23" s="95"/>
      <c r="AA23" s="95"/>
      <c r="AB23" s="95"/>
    </row>
    <row r="24" spans="1:28" s="51" customFormat="1" ht="51" customHeight="1" x14ac:dyDescent="0.25">
      <c r="A24" s="139">
        <v>5</v>
      </c>
      <c r="B24" s="140" t="s">
        <v>36</v>
      </c>
      <c r="C24" s="57" t="s">
        <v>26</v>
      </c>
      <c r="D24" s="50"/>
      <c r="E24" s="90" t="str">
        <f t="shared" si="0"/>
        <v>0</v>
      </c>
      <c r="F24" s="117">
        <f>SUM(E24:E28)</f>
        <v>0</v>
      </c>
      <c r="G24" s="112">
        <f>H24</f>
        <v>0</v>
      </c>
      <c r="H24" s="117">
        <f>IF(F24=0,0,IF(F24=1,1,IF(F24=2,3,IF(F24=3,4,IF(F24=4,5,IF(F24=5,5))))))</f>
        <v>0</v>
      </c>
      <c r="I24" s="50"/>
      <c r="J24" s="90" t="str">
        <f t="shared" si="1"/>
        <v>0</v>
      </c>
      <c r="K24" s="117">
        <f>SUM(J24:J28)</f>
        <v>0</v>
      </c>
      <c r="L24" s="112">
        <f>M24</f>
        <v>0</v>
      </c>
      <c r="M24" s="117">
        <f>IF(K24=0,0,IF(K24=1,1,IF(K24=2,3,IF(K24=3,4,IF(K24=4,5,IF(K24=5,5))))))</f>
        <v>0</v>
      </c>
      <c r="N24" s="50"/>
      <c r="O24" s="90" t="str">
        <f t="shared" si="2"/>
        <v>0</v>
      </c>
      <c r="P24" s="117">
        <f>SUM(O24:O28)</f>
        <v>0</v>
      </c>
      <c r="Q24" s="90"/>
      <c r="R24" s="112">
        <f>S24</f>
        <v>0</v>
      </c>
      <c r="S24" s="122">
        <f>IF($P$24=0,0,IF($P$24=1,1,IF($P$24=2,3,IF($P$24=3,4,IF($P$24=4,5,IF($P$24=5,5))))))</f>
        <v>0</v>
      </c>
      <c r="T24" s="106"/>
      <c r="U24" s="95"/>
      <c r="V24" s="95"/>
      <c r="W24" s="95"/>
      <c r="X24" s="95"/>
      <c r="Y24" s="95"/>
      <c r="Z24" s="95"/>
      <c r="AA24" s="95"/>
      <c r="AB24" s="95"/>
    </row>
    <row r="25" spans="1:28" s="51" customFormat="1" ht="51" customHeight="1" x14ac:dyDescent="0.25">
      <c r="A25" s="139"/>
      <c r="B25" s="140"/>
      <c r="C25" s="57" t="s">
        <v>0</v>
      </c>
      <c r="D25" s="50"/>
      <c r="E25" s="90" t="str">
        <f t="shared" si="0"/>
        <v>0</v>
      </c>
      <c r="F25" s="117"/>
      <c r="G25" s="113"/>
      <c r="H25" s="117"/>
      <c r="I25" s="50"/>
      <c r="J25" s="90" t="str">
        <f t="shared" si="1"/>
        <v>0</v>
      </c>
      <c r="K25" s="117"/>
      <c r="L25" s="113"/>
      <c r="M25" s="117"/>
      <c r="N25" s="50"/>
      <c r="O25" s="90" t="str">
        <f t="shared" si="2"/>
        <v>0</v>
      </c>
      <c r="P25" s="117"/>
      <c r="Q25" s="90"/>
      <c r="R25" s="113"/>
      <c r="S25" s="122"/>
      <c r="T25" s="106"/>
      <c r="U25" s="95"/>
      <c r="V25" s="95"/>
      <c r="W25" s="95"/>
      <c r="X25" s="95"/>
      <c r="Y25" s="95"/>
      <c r="Z25" s="95"/>
      <c r="AA25" s="95"/>
      <c r="AB25" s="95"/>
    </row>
    <row r="26" spans="1:28" s="51" customFormat="1" ht="51" customHeight="1" x14ac:dyDescent="0.25">
      <c r="A26" s="139"/>
      <c r="B26" s="140"/>
      <c r="C26" s="57" t="s">
        <v>122</v>
      </c>
      <c r="D26" s="50"/>
      <c r="E26" s="90" t="str">
        <f t="shared" si="0"/>
        <v>0</v>
      </c>
      <c r="F26" s="117"/>
      <c r="G26" s="113"/>
      <c r="H26" s="117"/>
      <c r="I26" s="50"/>
      <c r="J26" s="90" t="str">
        <f t="shared" si="1"/>
        <v>0</v>
      </c>
      <c r="K26" s="117"/>
      <c r="L26" s="113"/>
      <c r="M26" s="117"/>
      <c r="N26" s="50"/>
      <c r="O26" s="90" t="str">
        <f t="shared" si="2"/>
        <v>0</v>
      </c>
      <c r="P26" s="117"/>
      <c r="Q26" s="90"/>
      <c r="R26" s="113"/>
      <c r="S26" s="122"/>
      <c r="T26" s="106"/>
      <c r="U26" s="95"/>
      <c r="V26" s="95"/>
      <c r="W26" s="95"/>
      <c r="X26" s="95"/>
      <c r="Y26" s="95"/>
      <c r="Z26" s="95"/>
      <c r="AA26" s="95"/>
      <c r="AB26" s="95"/>
    </row>
    <row r="27" spans="1:28" s="51" customFormat="1" ht="51" customHeight="1" x14ac:dyDescent="0.25">
      <c r="A27" s="139"/>
      <c r="B27" s="140"/>
      <c r="C27" s="57" t="s">
        <v>1</v>
      </c>
      <c r="D27" s="50"/>
      <c r="E27" s="90" t="str">
        <f t="shared" si="0"/>
        <v>0</v>
      </c>
      <c r="F27" s="117"/>
      <c r="G27" s="113"/>
      <c r="H27" s="117"/>
      <c r="I27" s="50"/>
      <c r="J27" s="90" t="str">
        <f t="shared" si="1"/>
        <v>0</v>
      </c>
      <c r="K27" s="117"/>
      <c r="L27" s="113"/>
      <c r="M27" s="117"/>
      <c r="N27" s="50"/>
      <c r="O27" s="90" t="str">
        <f t="shared" si="2"/>
        <v>0</v>
      </c>
      <c r="P27" s="117"/>
      <c r="Q27" s="90"/>
      <c r="R27" s="113"/>
      <c r="S27" s="122"/>
      <c r="T27" s="106"/>
      <c r="U27" s="95"/>
      <c r="V27" s="95"/>
      <c r="W27" s="95"/>
      <c r="X27" s="95"/>
      <c r="Y27" s="95"/>
      <c r="Z27" s="95"/>
      <c r="AA27" s="95"/>
      <c r="AB27" s="95"/>
    </row>
    <row r="28" spans="1:28" s="51" customFormat="1" ht="51" customHeight="1" x14ac:dyDescent="0.25">
      <c r="A28" s="139"/>
      <c r="B28" s="140"/>
      <c r="C28" s="57" t="s">
        <v>123</v>
      </c>
      <c r="D28" s="50"/>
      <c r="E28" s="90" t="str">
        <f t="shared" si="0"/>
        <v>0</v>
      </c>
      <c r="F28" s="117"/>
      <c r="G28" s="114"/>
      <c r="H28" s="117"/>
      <c r="I28" s="50"/>
      <c r="J28" s="90" t="str">
        <f t="shared" si="1"/>
        <v>0</v>
      </c>
      <c r="K28" s="117"/>
      <c r="L28" s="114"/>
      <c r="M28" s="117"/>
      <c r="N28" s="50"/>
      <c r="O28" s="90" t="str">
        <f t="shared" si="2"/>
        <v>0</v>
      </c>
      <c r="P28" s="117"/>
      <c r="Q28" s="90"/>
      <c r="R28" s="114"/>
      <c r="S28" s="122"/>
      <c r="T28" s="106"/>
      <c r="U28" s="95"/>
      <c r="V28" s="95"/>
      <c r="W28" s="95"/>
      <c r="X28" s="95"/>
      <c r="Y28" s="95"/>
      <c r="Z28" s="95"/>
      <c r="AA28" s="95"/>
      <c r="AB28" s="95"/>
    </row>
    <row r="29" spans="1:28" s="51" customFormat="1" ht="51" customHeight="1" x14ac:dyDescent="0.25">
      <c r="A29" s="139">
        <v>6</v>
      </c>
      <c r="B29" s="140" t="s">
        <v>37</v>
      </c>
      <c r="C29" s="57" t="s">
        <v>27</v>
      </c>
      <c r="D29" s="50"/>
      <c r="E29" s="90" t="str">
        <f t="shared" si="0"/>
        <v>0</v>
      </c>
      <c r="F29" s="117">
        <f>SUM(E29:E33)</f>
        <v>0</v>
      </c>
      <c r="G29" s="112">
        <f>H29</f>
        <v>0</v>
      </c>
      <c r="H29" s="117">
        <f>IF(F29=0,0,IF(F29=1,1,IF(F29=2,3,IF(F29=3,4,IF(F29=4,5,IF(F29=5,5))))))</f>
        <v>0</v>
      </c>
      <c r="I29" s="50"/>
      <c r="J29" s="90" t="str">
        <f t="shared" si="1"/>
        <v>0</v>
      </c>
      <c r="K29" s="117">
        <f>SUM(J29:J33)</f>
        <v>0</v>
      </c>
      <c r="L29" s="112">
        <f>M29</f>
        <v>0</v>
      </c>
      <c r="M29" s="117">
        <f>IF(K29=0,0,IF(K29=1,1,IF(K29=2,3,IF(K29=3,4,IF(K29=4,5,IF(K29=5,5))))))</f>
        <v>0</v>
      </c>
      <c r="N29" s="50"/>
      <c r="O29" s="90" t="str">
        <f t="shared" si="2"/>
        <v>0</v>
      </c>
      <c r="P29" s="117">
        <f>SUM(O29:O33)</f>
        <v>0</v>
      </c>
      <c r="Q29" s="90"/>
      <c r="R29" s="112">
        <f>S29</f>
        <v>0</v>
      </c>
      <c r="S29" s="122">
        <f>IF($P$29=0,0,IF($P$29=1,1,IF($P$29=2,3,IF($P$29=3,4,IF($P$29=4,5,IF($P$29=5,5))))))</f>
        <v>0</v>
      </c>
      <c r="T29" s="106"/>
      <c r="U29" s="95"/>
      <c r="V29" s="95"/>
      <c r="W29" s="95"/>
      <c r="X29" s="95"/>
      <c r="Y29" s="95"/>
      <c r="Z29" s="95"/>
      <c r="AA29" s="95"/>
      <c r="AB29" s="95"/>
    </row>
    <row r="30" spans="1:28" s="51" customFormat="1" ht="51" customHeight="1" x14ac:dyDescent="0.25">
      <c r="A30" s="139"/>
      <c r="B30" s="140"/>
      <c r="C30" s="57" t="s">
        <v>28</v>
      </c>
      <c r="D30" s="50"/>
      <c r="E30" s="90" t="str">
        <f t="shared" si="0"/>
        <v>0</v>
      </c>
      <c r="F30" s="117"/>
      <c r="G30" s="113"/>
      <c r="H30" s="117"/>
      <c r="I30" s="50"/>
      <c r="J30" s="90" t="str">
        <f t="shared" si="1"/>
        <v>0</v>
      </c>
      <c r="K30" s="117"/>
      <c r="L30" s="113"/>
      <c r="M30" s="117"/>
      <c r="N30" s="50"/>
      <c r="O30" s="90" t="str">
        <f t="shared" si="2"/>
        <v>0</v>
      </c>
      <c r="P30" s="117"/>
      <c r="Q30" s="90"/>
      <c r="R30" s="113"/>
      <c r="S30" s="122"/>
      <c r="T30" s="106"/>
      <c r="U30" s="95"/>
      <c r="V30" s="95"/>
      <c r="W30" s="95"/>
      <c r="X30" s="95"/>
      <c r="Y30" s="95"/>
      <c r="Z30" s="95"/>
      <c r="AA30" s="95"/>
      <c r="AB30" s="95"/>
    </row>
    <row r="31" spans="1:28" s="51" customFormat="1" ht="51" customHeight="1" x14ac:dyDescent="0.25">
      <c r="A31" s="139"/>
      <c r="B31" s="140"/>
      <c r="C31" s="57" t="s">
        <v>29</v>
      </c>
      <c r="D31" s="50"/>
      <c r="E31" s="90" t="str">
        <f t="shared" si="0"/>
        <v>0</v>
      </c>
      <c r="F31" s="117"/>
      <c r="G31" s="113"/>
      <c r="H31" s="117"/>
      <c r="I31" s="50"/>
      <c r="J31" s="90" t="str">
        <f t="shared" si="1"/>
        <v>0</v>
      </c>
      <c r="K31" s="117"/>
      <c r="L31" s="113"/>
      <c r="M31" s="117"/>
      <c r="N31" s="50"/>
      <c r="O31" s="90" t="str">
        <f t="shared" si="2"/>
        <v>0</v>
      </c>
      <c r="P31" s="117"/>
      <c r="Q31" s="90"/>
      <c r="R31" s="113"/>
      <c r="S31" s="122"/>
      <c r="T31" s="106"/>
      <c r="U31" s="95"/>
      <c r="V31" s="95"/>
      <c r="W31" s="95"/>
      <c r="X31" s="95"/>
      <c r="Y31" s="95"/>
      <c r="Z31" s="95"/>
      <c r="AA31" s="95"/>
      <c r="AB31" s="95"/>
    </row>
    <row r="32" spans="1:28" s="51" customFormat="1" ht="51" customHeight="1" x14ac:dyDescent="0.25">
      <c r="A32" s="139"/>
      <c r="B32" s="140"/>
      <c r="C32" s="57" t="s">
        <v>30</v>
      </c>
      <c r="D32" s="50"/>
      <c r="E32" s="90" t="str">
        <f t="shared" si="0"/>
        <v>0</v>
      </c>
      <c r="F32" s="117"/>
      <c r="G32" s="113"/>
      <c r="H32" s="117"/>
      <c r="I32" s="50"/>
      <c r="J32" s="90" t="str">
        <f t="shared" si="1"/>
        <v>0</v>
      </c>
      <c r="K32" s="117"/>
      <c r="L32" s="113"/>
      <c r="M32" s="117"/>
      <c r="N32" s="50"/>
      <c r="O32" s="90" t="str">
        <f t="shared" si="2"/>
        <v>0</v>
      </c>
      <c r="P32" s="117"/>
      <c r="Q32" s="90"/>
      <c r="R32" s="113"/>
      <c r="S32" s="122"/>
      <c r="T32" s="106"/>
      <c r="U32" s="95"/>
      <c r="V32" s="95"/>
      <c r="W32" s="95"/>
      <c r="X32" s="95"/>
      <c r="Y32" s="95"/>
      <c r="Z32" s="95"/>
      <c r="AA32" s="95"/>
      <c r="AB32" s="95"/>
    </row>
    <row r="33" spans="1:28" s="51" customFormat="1" ht="51" customHeight="1" x14ac:dyDescent="0.25">
      <c r="A33" s="139"/>
      <c r="B33" s="140"/>
      <c r="C33" s="57" t="s">
        <v>31</v>
      </c>
      <c r="D33" s="50"/>
      <c r="E33" s="90" t="str">
        <f t="shared" si="0"/>
        <v>0</v>
      </c>
      <c r="F33" s="117"/>
      <c r="G33" s="114"/>
      <c r="H33" s="117"/>
      <c r="I33" s="50"/>
      <c r="J33" s="90" t="str">
        <f t="shared" si="1"/>
        <v>0</v>
      </c>
      <c r="K33" s="117"/>
      <c r="L33" s="114"/>
      <c r="M33" s="117"/>
      <c r="N33" s="50"/>
      <c r="O33" s="90" t="str">
        <f t="shared" si="2"/>
        <v>0</v>
      </c>
      <c r="P33" s="117"/>
      <c r="Q33" s="90"/>
      <c r="R33" s="114"/>
      <c r="S33" s="122"/>
      <c r="T33" s="106"/>
      <c r="U33" s="95"/>
      <c r="V33" s="95"/>
      <c r="W33" s="95"/>
      <c r="X33" s="95"/>
      <c r="Y33" s="95"/>
      <c r="Z33" s="95"/>
      <c r="AA33" s="95"/>
      <c r="AB33" s="95"/>
    </row>
    <row r="34" spans="1:28" s="51" customFormat="1" ht="51" customHeight="1" x14ac:dyDescent="0.25">
      <c r="A34" s="139">
        <v>7</v>
      </c>
      <c r="B34" s="140" t="s">
        <v>38</v>
      </c>
      <c r="C34" s="57" t="s">
        <v>2</v>
      </c>
      <c r="D34" s="50"/>
      <c r="E34" s="90" t="str">
        <f t="shared" si="0"/>
        <v>0</v>
      </c>
      <c r="F34" s="117">
        <f>SUM(E34:E38)</f>
        <v>0</v>
      </c>
      <c r="G34" s="112">
        <f>H34</f>
        <v>0</v>
      </c>
      <c r="H34" s="117">
        <f>IF(F34=0,0,IF(F34=1,1,IF(F34=2,3,IF(F34=3,4,IF(F34=4,5,IF(F34=5,5))))))</f>
        <v>0</v>
      </c>
      <c r="I34" s="50"/>
      <c r="J34" s="90" t="str">
        <f t="shared" si="1"/>
        <v>0</v>
      </c>
      <c r="K34" s="117">
        <f>SUM(J34:J38)</f>
        <v>0</v>
      </c>
      <c r="L34" s="112">
        <f>M34</f>
        <v>0</v>
      </c>
      <c r="M34" s="117">
        <f>IF(K34=0,0,IF(K34=1,1,IF(K34=2,3,IF(K34=3,4,IF(K34=4,5,IF(K34=5,5))))))</f>
        <v>0</v>
      </c>
      <c r="N34" s="50"/>
      <c r="O34" s="90" t="str">
        <f t="shared" si="2"/>
        <v>0</v>
      </c>
      <c r="P34" s="117">
        <f>SUM(O34:O38)</f>
        <v>0</v>
      </c>
      <c r="Q34" s="90"/>
      <c r="R34" s="112">
        <f>S34</f>
        <v>0</v>
      </c>
      <c r="S34" s="122">
        <f>IF($P$34=0,0,IF($P$34=1,1,IF($P$34=2,3,IF($P$34=3,4,IF($P$34=4,5,IF($P$34=5,5))))))</f>
        <v>0</v>
      </c>
      <c r="T34" s="106"/>
      <c r="U34" s="95"/>
      <c r="V34" s="95"/>
      <c r="W34" s="95"/>
      <c r="X34" s="95"/>
      <c r="Y34" s="95"/>
      <c r="Z34" s="95"/>
      <c r="AA34" s="95"/>
      <c r="AB34" s="95"/>
    </row>
    <row r="35" spans="1:28" s="51" customFormat="1" ht="51" customHeight="1" x14ac:dyDescent="0.25">
      <c r="A35" s="139"/>
      <c r="B35" s="140"/>
      <c r="C35" s="57" t="s">
        <v>47</v>
      </c>
      <c r="D35" s="50"/>
      <c r="E35" s="90" t="str">
        <f t="shared" si="0"/>
        <v>0</v>
      </c>
      <c r="F35" s="117"/>
      <c r="G35" s="113"/>
      <c r="H35" s="117"/>
      <c r="I35" s="50"/>
      <c r="J35" s="90" t="str">
        <f t="shared" si="1"/>
        <v>0</v>
      </c>
      <c r="K35" s="117"/>
      <c r="L35" s="113"/>
      <c r="M35" s="117"/>
      <c r="N35" s="50"/>
      <c r="O35" s="90" t="str">
        <f t="shared" si="2"/>
        <v>0</v>
      </c>
      <c r="P35" s="117"/>
      <c r="Q35" s="90"/>
      <c r="R35" s="113"/>
      <c r="S35" s="122"/>
      <c r="T35" s="106"/>
      <c r="U35" s="95"/>
      <c r="V35" s="95"/>
      <c r="W35" s="95"/>
      <c r="X35" s="95"/>
      <c r="Y35" s="95"/>
      <c r="Z35" s="95"/>
      <c r="AA35" s="95"/>
      <c r="AB35" s="95"/>
    </row>
    <row r="36" spans="1:28" s="51" customFormat="1" ht="51" customHeight="1" x14ac:dyDescent="0.25">
      <c r="A36" s="139"/>
      <c r="B36" s="140"/>
      <c r="C36" s="57" t="s">
        <v>46</v>
      </c>
      <c r="D36" s="50"/>
      <c r="E36" s="90" t="str">
        <f t="shared" si="0"/>
        <v>0</v>
      </c>
      <c r="F36" s="117"/>
      <c r="G36" s="113"/>
      <c r="H36" s="117"/>
      <c r="I36" s="50"/>
      <c r="J36" s="90" t="str">
        <f t="shared" si="1"/>
        <v>0</v>
      </c>
      <c r="K36" s="117"/>
      <c r="L36" s="113"/>
      <c r="M36" s="117"/>
      <c r="N36" s="50"/>
      <c r="O36" s="90" t="str">
        <f t="shared" si="2"/>
        <v>0</v>
      </c>
      <c r="P36" s="117"/>
      <c r="Q36" s="90"/>
      <c r="R36" s="113"/>
      <c r="S36" s="122"/>
      <c r="T36" s="106"/>
      <c r="U36" s="95"/>
      <c r="V36" s="95"/>
      <c r="W36" s="95"/>
      <c r="X36" s="95"/>
      <c r="Y36" s="95"/>
      <c r="Z36" s="95"/>
      <c r="AA36" s="95"/>
      <c r="AB36" s="95"/>
    </row>
    <row r="37" spans="1:28" s="51" customFormat="1" ht="51" customHeight="1" x14ac:dyDescent="0.25">
      <c r="A37" s="139"/>
      <c r="B37" s="140"/>
      <c r="C37" s="57" t="s">
        <v>45</v>
      </c>
      <c r="D37" s="50"/>
      <c r="E37" s="90" t="str">
        <f t="shared" si="0"/>
        <v>0</v>
      </c>
      <c r="F37" s="117"/>
      <c r="G37" s="113"/>
      <c r="H37" s="117"/>
      <c r="I37" s="50"/>
      <c r="J37" s="90" t="str">
        <f t="shared" si="1"/>
        <v>0</v>
      </c>
      <c r="K37" s="117"/>
      <c r="L37" s="113"/>
      <c r="M37" s="117"/>
      <c r="N37" s="50"/>
      <c r="O37" s="90" t="str">
        <f t="shared" si="2"/>
        <v>0</v>
      </c>
      <c r="P37" s="117"/>
      <c r="Q37" s="90"/>
      <c r="R37" s="113"/>
      <c r="S37" s="122"/>
      <c r="T37" s="106"/>
      <c r="U37" s="95"/>
      <c r="V37" s="95"/>
      <c r="W37" s="95"/>
      <c r="X37" s="95"/>
      <c r="Y37" s="95"/>
      <c r="Z37" s="95"/>
      <c r="AA37" s="95"/>
      <c r="AB37" s="95"/>
    </row>
    <row r="38" spans="1:28" s="51" customFormat="1" ht="51" customHeight="1" x14ac:dyDescent="0.25">
      <c r="A38" s="139"/>
      <c r="B38" s="140"/>
      <c r="C38" s="57" t="s">
        <v>3</v>
      </c>
      <c r="D38" s="50"/>
      <c r="E38" s="90" t="str">
        <f t="shared" si="0"/>
        <v>0</v>
      </c>
      <c r="F38" s="117"/>
      <c r="G38" s="114"/>
      <c r="H38" s="117"/>
      <c r="I38" s="50"/>
      <c r="J38" s="90" t="str">
        <f t="shared" si="1"/>
        <v>0</v>
      </c>
      <c r="K38" s="117"/>
      <c r="L38" s="114"/>
      <c r="M38" s="117"/>
      <c r="N38" s="50"/>
      <c r="O38" s="90" t="str">
        <f t="shared" si="2"/>
        <v>0</v>
      </c>
      <c r="P38" s="117"/>
      <c r="Q38" s="90"/>
      <c r="R38" s="114"/>
      <c r="S38" s="122"/>
      <c r="T38" s="106"/>
      <c r="U38" s="95"/>
      <c r="V38" s="95"/>
      <c r="W38" s="95"/>
      <c r="X38" s="95"/>
      <c r="Y38" s="95"/>
      <c r="Z38" s="95"/>
      <c r="AA38" s="95"/>
      <c r="AB38" s="95"/>
    </row>
    <row r="39" spans="1:28" s="51" customFormat="1" ht="51" customHeight="1" x14ac:dyDescent="0.25">
      <c r="A39" s="139">
        <v>8</v>
      </c>
      <c r="B39" s="140" t="s">
        <v>39</v>
      </c>
      <c r="C39" s="57" t="s">
        <v>40</v>
      </c>
      <c r="D39" s="50"/>
      <c r="E39" s="90" t="str">
        <f t="shared" si="0"/>
        <v>0</v>
      </c>
      <c r="F39" s="117">
        <f>SUM(E39:E46)</f>
        <v>0</v>
      </c>
      <c r="G39" s="112">
        <f>H39</f>
        <v>0</v>
      </c>
      <c r="H39" s="117">
        <f>IF($F$39=0,0,IF($F$39=1,1,IF($F$39=2,1,IF($F$39=3,2,IF($F$39=4,3,IF($F$39=5,3,IF($F$39=5,4,IF($F$39=6,4,IF($F$39=7,5,IF($F$39=8,5))))))))))</f>
        <v>0</v>
      </c>
      <c r="I39" s="50"/>
      <c r="J39" s="90" t="str">
        <f t="shared" si="1"/>
        <v>0</v>
      </c>
      <c r="K39" s="117">
        <f>SUM(J39:J46)</f>
        <v>0</v>
      </c>
      <c r="L39" s="112">
        <f>M39</f>
        <v>0</v>
      </c>
      <c r="M39" s="117">
        <f>IF($K$39=0,0,IF($K$39=1,1,IF($K$39=2,1,IF($K$39=3,2,IF($K$39=4,3,IF($K$39=5,3,IF($K$39=5,4,IF($K$39=6,4,IF($K$39=7,5,IF($K$39=8,5))))))))))</f>
        <v>0</v>
      </c>
      <c r="N39" s="50"/>
      <c r="O39" s="90" t="str">
        <f t="shared" si="2"/>
        <v>0</v>
      </c>
      <c r="P39" s="117">
        <f>SUM(O39:O46)</f>
        <v>0</v>
      </c>
      <c r="Q39" s="90"/>
      <c r="R39" s="112">
        <f>S39</f>
        <v>0</v>
      </c>
      <c r="S39" s="122">
        <f>IF($P$39=0,0,IF($P$39=1,1,IF($P$39=2,1,IF($P$39=3,2,IF($P$39=4,3,IF($P$39=5,3,IF($P$39=5,4,IF($P$39=6,4,IF($P$39=7,5,IF($P$39=8,5))))))))))</f>
        <v>0</v>
      </c>
      <c r="T39" s="106"/>
      <c r="U39" s="95"/>
      <c r="V39" s="95"/>
      <c r="W39" s="95"/>
      <c r="X39" s="95"/>
      <c r="Y39" s="95"/>
      <c r="Z39" s="95"/>
      <c r="AA39" s="95"/>
      <c r="AB39" s="95"/>
    </row>
    <row r="40" spans="1:28" s="51" customFormat="1" ht="51" customHeight="1" x14ac:dyDescent="0.25">
      <c r="A40" s="139"/>
      <c r="B40" s="140"/>
      <c r="C40" s="57" t="s">
        <v>41</v>
      </c>
      <c r="D40" s="50"/>
      <c r="E40" s="90" t="str">
        <f t="shared" si="0"/>
        <v>0</v>
      </c>
      <c r="F40" s="117"/>
      <c r="G40" s="113"/>
      <c r="H40" s="117"/>
      <c r="I40" s="50"/>
      <c r="J40" s="90" t="str">
        <f t="shared" si="1"/>
        <v>0</v>
      </c>
      <c r="K40" s="117"/>
      <c r="L40" s="113"/>
      <c r="M40" s="117"/>
      <c r="N40" s="50"/>
      <c r="O40" s="90" t="str">
        <f t="shared" si="2"/>
        <v>0</v>
      </c>
      <c r="P40" s="117"/>
      <c r="Q40" s="90"/>
      <c r="R40" s="113"/>
      <c r="S40" s="122"/>
      <c r="T40" s="106"/>
      <c r="U40" s="95"/>
      <c r="V40" s="95"/>
      <c r="W40" s="95"/>
      <c r="X40" s="95"/>
      <c r="Y40" s="95"/>
      <c r="Z40" s="95"/>
      <c r="AA40" s="95"/>
      <c r="AB40" s="95"/>
    </row>
    <row r="41" spans="1:28" s="51" customFormat="1" ht="51" customHeight="1" x14ac:dyDescent="0.25">
      <c r="A41" s="139"/>
      <c r="B41" s="140"/>
      <c r="C41" s="57" t="s">
        <v>42</v>
      </c>
      <c r="D41" s="50"/>
      <c r="E41" s="90" t="str">
        <f t="shared" si="0"/>
        <v>0</v>
      </c>
      <c r="F41" s="117"/>
      <c r="G41" s="113"/>
      <c r="H41" s="117"/>
      <c r="I41" s="50"/>
      <c r="J41" s="90" t="str">
        <f t="shared" si="1"/>
        <v>0</v>
      </c>
      <c r="K41" s="117"/>
      <c r="L41" s="113"/>
      <c r="M41" s="117"/>
      <c r="N41" s="50"/>
      <c r="O41" s="90" t="str">
        <f t="shared" si="2"/>
        <v>0</v>
      </c>
      <c r="P41" s="117"/>
      <c r="Q41" s="90"/>
      <c r="R41" s="113"/>
      <c r="S41" s="122"/>
      <c r="T41" s="106"/>
      <c r="U41" s="95"/>
      <c r="V41" s="95"/>
      <c r="W41" s="95"/>
      <c r="X41" s="95"/>
      <c r="Y41" s="95"/>
      <c r="Z41" s="95"/>
      <c r="AA41" s="95"/>
      <c r="AB41" s="95"/>
    </row>
    <row r="42" spans="1:28" s="51" customFormat="1" ht="51" customHeight="1" x14ac:dyDescent="0.25">
      <c r="A42" s="139"/>
      <c r="B42" s="140"/>
      <c r="C42" s="57" t="s">
        <v>121</v>
      </c>
      <c r="D42" s="50"/>
      <c r="E42" s="90" t="str">
        <f t="shared" si="0"/>
        <v>0</v>
      </c>
      <c r="F42" s="117"/>
      <c r="G42" s="113"/>
      <c r="H42" s="117"/>
      <c r="I42" s="50"/>
      <c r="J42" s="90" t="str">
        <f t="shared" si="1"/>
        <v>0</v>
      </c>
      <c r="K42" s="117"/>
      <c r="L42" s="113"/>
      <c r="M42" s="117"/>
      <c r="N42" s="50"/>
      <c r="O42" s="90" t="str">
        <f t="shared" si="2"/>
        <v>0</v>
      </c>
      <c r="P42" s="117"/>
      <c r="Q42" s="90"/>
      <c r="R42" s="113"/>
      <c r="S42" s="122"/>
      <c r="T42" s="106"/>
      <c r="U42" s="95"/>
      <c r="V42" s="95"/>
      <c r="W42" s="95"/>
      <c r="X42" s="95"/>
      <c r="Y42" s="95"/>
      <c r="Z42" s="95"/>
      <c r="AA42" s="95"/>
      <c r="AB42" s="95"/>
    </row>
    <row r="43" spans="1:28" s="51" customFormat="1" ht="51" customHeight="1" x14ac:dyDescent="0.25">
      <c r="A43" s="139"/>
      <c r="B43" s="140"/>
      <c r="C43" s="57" t="s">
        <v>120</v>
      </c>
      <c r="D43" s="50"/>
      <c r="E43" s="90" t="str">
        <f t="shared" si="0"/>
        <v>0</v>
      </c>
      <c r="F43" s="117"/>
      <c r="G43" s="113"/>
      <c r="H43" s="117"/>
      <c r="I43" s="50"/>
      <c r="J43" s="90" t="str">
        <f t="shared" si="1"/>
        <v>0</v>
      </c>
      <c r="K43" s="117"/>
      <c r="L43" s="113"/>
      <c r="M43" s="117"/>
      <c r="N43" s="50"/>
      <c r="O43" s="90" t="str">
        <f t="shared" si="2"/>
        <v>0</v>
      </c>
      <c r="P43" s="117"/>
      <c r="Q43" s="90"/>
      <c r="R43" s="113"/>
      <c r="S43" s="122"/>
      <c r="T43" s="106"/>
      <c r="U43" s="95"/>
      <c r="V43" s="95"/>
      <c r="W43" s="95"/>
      <c r="X43" s="95"/>
      <c r="Y43" s="95"/>
      <c r="Z43" s="95"/>
      <c r="AA43" s="95"/>
      <c r="AB43" s="95"/>
    </row>
    <row r="44" spans="1:28" s="51" customFormat="1" ht="51" customHeight="1" x14ac:dyDescent="0.25">
      <c r="A44" s="139"/>
      <c r="B44" s="140"/>
      <c r="C44" s="57" t="s">
        <v>43</v>
      </c>
      <c r="D44" s="50"/>
      <c r="E44" s="90" t="str">
        <f t="shared" si="0"/>
        <v>0</v>
      </c>
      <c r="F44" s="117"/>
      <c r="G44" s="113"/>
      <c r="H44" s="117"/>
      <c r="I44" s="50"/>
      <c r="J44" s="90" t="str">
        <f t="shared" si="1"/>
        <v>0</v>
      </c>
      <c r="K44" s="117"/>
      <c r="L44" s="113"/>
      <c r="M44" s="117"/>
      <c r="N44" s="50"/>
      <c r="O44" s="90" t="str">
        <f t="shared" si="2"/>
        <v>0</v>
      </c>
      <c r="P44" s="117"/>
      <c r="Q44" s="90"/>
      <c r="R44" s="113"/>
      <c r="S44" s="122"/>
      <c r="T44" s="106"/>
      <c r="U44" s="95"/>
      <c r="V44" s="95"/>
      <c r="W44" s="95"/>
      <c r="X44" s="95"/>
      <c r="Y44" s="95"/>
      <c r="Z44" s="95"/>
      <c r="AA44" s="95"/>
      <c r="AB44" s="95"/>
    </row>
    <row r="45" spans="1:28" s="51" customFormat="1" ht="51" customHeight="1" x14ac:dyDescent="0.25">
      <c r="A45" s="139"/>
      <c r="B45" s="140"/>
      <c r="C45" s="57" t="s">
        <v>119</v>
      </c>
      <c r="D45" s="50"/>
      <c r="E45" s="90" t="str">
        <f t="shared" si="0"/>
        <v>0</v>
      </c>
      <c r="F45" s="117"/>
      <c r="G45" s="113"/>
      <c r="H45" s="117"/>
      <c r="I45" s="50"/>
      <c r="J45" s="90" t="str">
        <f t="shared" si="1"/>
        <v>0</v>
      </c>
      <c r="K45" s="117"/>
      <c r="L45" s="113"/>
      <c r="M45" s="117"/>
      <c r="N45" s="50"/>
      <c r="O45" s="90" t="str">
        <f t="shared" si="2"/>
        <v>0</v>
      </c>
      <c r="P45" s="117"/>
      <c r="Q45" s="90"/>
      <c r="R45" s="113"/>
      <c r="S45" s="122"/>
      <c r="T45" s="106"/>
      <c r="U45" s="95"/>
      <c r="V45" s="95"/>
      <c r="W45" s="95"/>
      <c r="X45" s="95"/>
      <c r="Y45" s="95"/>
      <c r="Z45" s="95"/>
      <c r="AA45" s="95"/>
      <c r="AB45" s="95"/>
    </row>
    <row r="46" spans="1:28" s="51" customFormat="1" ht="51" customHeight="1" x14ac:dyDescent="0.25">
      <c r="A46" s="139"/>
      <c r="B46" s="140"/>
      <c r="C46" s="57" t="s">
        <v>44</v>
      </c>
      <c r="D46" s="50"/>
      <c r="E46" s="92" t="str">
        <f t="shared" si="0"/>
        <v>0</v>
      </c>
      <c r="F46" s="112"/>
      <c r="G46" s="114"/>
      <c r="H46" s="112"/>
      <c r="I46" s="50"/>
      <c r="J46" s="90" t="str">
        <f t="shared" si="1"/>
        <v>0</v>
      </c>
      <c r="K46" s="117"/>
      <c r="L46" s="114"/>
      <c r="M46" s="117"/>
      <c r="N46" s="50"/>
      <c r="O46" s="90" t="str">
        <f t="shared" si="2"/>
        <v>0</v>
      </c>
      <c r="P46" s="117"/>
      <c r="Q46" s="90"/>
      <c r="R46" s="114"/>
      <c r="S46" s="122"/>
      <c r="T46" s="106"/>
      <c r="U46" s="95"/>
      <c r="V46" s="95"/>
      <c r="W46" s="95"/>
      <c r="X46" s="95"/>
      <c r="Y46" s="95"/>
      <c r="Z46" s="95"/>
      <c r="AA46" s="95"/>
      <c r="AB46" s="95"/>
    </row>
    <row r="47" spans="1:28" s="51" customFormat="1" ht="33" customHeight="1" x14ac:dyDescent="0.25">
      <c r="A47" s="130" t="s">
        <v>49</v>
      </c>
      <c r="B47" s="131"/>
      <c r="C47" s="132"/>
      <c r="D47" s="137" t="s">
        <v>112</v>
      </c>
      <c r="E47" s="137"/>
      <c r="F47" s="137"/>
      <c r="G47" s="137"/>
      <c r="H47" s="137"/>
      <c r="I47" s="138" t="s">
        <v>112</v>
      </c>
      <c r="J47" s="138"/>
      <c r="K47" s="138"/>
      <c r="L47" s="138"/>
      <c r="M47" s="138"/>
      <c r="N47" s="143" t="s">
        <v>117</v>
      </c>
      <c r="O47" s="143"/>
      <c r="P47" s="143"/>
      <c r="Q47" s="143"/>
      <c r="R47" s="143"/>
      <c r="S47" s="144"/>
      <c r="T47" s="106"/>
      <c r="U47" s="95"/>
      <c r="V47" s="95"/>
      <c r="W47" s="95"/>
      <c r="X47" s="95"/>
      <c r="Y47" s="95"/>
      <c r="Z47" s="95"/>
      <c r="AA47" s="95"/>
      <c r="AB47" s="95"/>
    </row>
    <row r="48" spans="1:28" ht="39" customHeight="1" x14ac:dyDescent="0.25">
      <c r="A48" s="133"/>
      <c r="B48" s="134"/>
      <c r="C48" s="135"/>
      <c r="D48" s="96"/>
      <c r="E48" s="123">
        <f>SUM(H4:H46)</f>
        <v>0</v>
      </c>
      <c r="F48" s="123"/>
      <c r="G48" s="123"/>
      <c r="H48" s="123"/>
      <c r="I48" s="91"/>
      <c r="J48" s="123">
        <f>SUM(M4:M46)</f>
        <v>0</v>
      </c>
      <c r="K48" s="123"/>
      <c r="L48" s="123"/>
      <c r="M48" s="123"/>
      <c r="N48" s="91"/>
      <c r="O48" s="123">
        <f>SUM(S4:S46)</f>
        <v>0</v>
      </c>
      <c r="P48" s="123"/>
      <c r="Q48" s="123"/>
      <c r="R48" s="123"/>
      <c r="S48" s="136"/>
      <c r="T48" s="60"/>
    </row>
    <row r="49" spans="1:20" ht="44.25" customHeight="1" thickBot="1" x14ac:dyDescent="0.3">
      <c r="A49" s="124" t="s">
        <v>118</v>
      </c>
      <c r="B49" s="125"/>
      <c r="C49" s="126"/>
      <c r="D49" s="127" t="str">
        <f>VLOOKUP(E48,Feuil3!B1:D42,3)</f>
        <v>Danger</v>
      </c>
      <c r="E49" s="128"/>
      <c r="F49" s="128"/>
      <c r="G49" s="128"/>
      <c r="H49" s="129"/>
      <c r="I49" s="118" t="str">
        <f>VLOOKUP(J48,Feuil3!B1:D42,3)</f>
        <v>Danger</v>
      </c>
      <c r="J49" s="119"/>
      <c r="K49" s="119"/>
      <c r="L49" s="119"/>
      <c r="M49" s="120"/>
      <c r="N49" s="118" t="str">
        <f>VLOOKUP(O48,Feuil3!B1:D42,3)</f>
        <v>Danger</v>
      </c>
      <c r="O49" s="119"/>
      <c r="P49" s="119"/>
      <c r="Q49" s="119"/>
      <c r="R49" s="119"/>
      <c r="S49" s="121"/>
      <c r="T49" s="60"/>
    </row>
    <row r="50" spans="1:20" ht="15" customHeight="1" x14ac:dyDescent="0.25">
      <c r="A50" s="69"/>
      <c r="B50" s="74"/>
      <c r="C50" s="64"/>
      <c r="D50" s="53"/>
      <c r="E50" s="54"/>
      <c r="F50" s="22"/>
      <c r="G50" s="22"/>
      <c r="H50" s="22"/>
      <c r="I50" s="53"/>
      <c r="J50" s="54"/>
      <c r="K50" s="22"/>
      <c r="L50" s="22"/>
      <c r="M50" s="22"/>
      <c r="N50" s="53"/>
      <c r="O50" s="54"/>
      <c r="P50" s="22"/>
      <c r="Q50" s="22"/>
      <c r="R50" s="22"/>
      <c r="S50" s="22"/>
    </row>
    <row r="51" spans="1:20" ht="15" customHeight="1" x14ac:dyDescent="0.25">
      <c r="A51" s="97"/>
      <c r="B51" s="98"/>
      <c r="C51" s="99"/>
      <c r="D51" s="55"/>
      <c r="I51" s="55"/>
      <c r="N51" s="55"/>
    </row>
    <row r="52" spans="1:20" ht="15" customHeight="1" x14ac:dyDescent="0.25">
      <c r="A52" s="100" t="s">
        <v>100</v>
      </c>
      <c r="B52" s="86">
        <v>5</v>
      </c>
      <c r="C52" s="99" t="s">
        <v>68</v>
      </c>
      <c r="D52" s="55"/>
      <c r="I52" s="55"/>
      <c r="N52" s="55"/>
    </row>
    <row r="53" spans="1:20" ht="15" customHeight="1" x14ac:dyDescent="0.25">
      <c r="A53" s="100" t="s">
        <v>101</v>
      </c>
      <c r="B53" s="100">
        <v>9</v>
      </c>
      <c r="C53" s="99" t="s">
        <v>73</v>
      </c>
      <c r="D53" s="55"/>
      <c r="I53" s="55"/>
      <c r="N53" s="55"/>
    </row>
    <row r="54" spans="1:20" ht="15" customHeight="1" x14ac:dyDescent="0.25">
      <c r="A54" s="100" t="s">
        <v>126</v>
      </c>
      <c r="B54" s="100">
        <v>16</v>
      </c>
      <c r="C54" s="99" t="s">
        <v>99</v>
      </c>
      <c r="D54" s="55"/>
      <c r="I54" s="55"/>
      <c r="N54" s="55"/>
    </row>
    <row r="55" spans="1:20" ht="15" customHeight="1" x14ac:dyDescent="0.25">
      <c r="A55" s="100" t="s">
        <v>124</v>
      </c>
      <c r="B55" s="100">
        <v>20</v>
      </c>
      <c r="C55" s="99" t="s">
        <v>72</v>
      </c>
      <c r="D55" s="55"/>
      <c r="I55" s="55"/>
      <c r="N55" s="55"/>
    </row>
    <row r="56" spans="1:20" ht="15" customHeight="1" x14ac:dyDescent="0.25">
      <c r="A56" s="100" t="s">
        <v>125</v>
      </c>
      <c r="B56" s="100">
        <v>10</v>
      </c>
      <c r="C56" s="99" t="s">
        <v>67</v>
      </c>
      <c r="D56" s="55"/>
      <c r="I56" s="55"/>
      <c r="N56" s="55"/>
    </row>
    <row r="57" spans="1:20" ht="15" customHeight="1" x14ac:dyDescent="0.25">
      <c r="A57" s="100" t="s">
        <v>69</v>
      </c>
      <c r="B57" s="100">
        <v>60</v>
      </c>
      <c r="C57" s="99" t="s">
        <v>69</v>
      </c>
      <c r="D57" s="55"/>
      <c r="I57" s="55"/>
      <c r="N57" s="55"/>
    </row>
    <row r="58" spans="1:20" ht="15" customHeight="1" x14ac:dyDescent="0.25">
      <c r="A58" s="100"/>
      <c r="B58" s="100"/>
      <c r="C58" s="99"/>
      <c r="D58" s="55"/>
      <c r="I58" s="55"/>
      <c r="N58" s="55"/>
    </row>
    <row r="59" spans="1:20" ht="22.5" customHeight="1" x14ac:dyDescent="0.25">
      <c r="A59" s="100" t="s">
        <v>70</v>
      </c>
      <c r="B59" s="100">
        <f>VLOOKUP(E48,Feuil3!B1:C42,2)</f>
        <v>0</v>
      </c>
      <c r="C59" s="99"/>
      <c r="D59" s="55"/>
      <c r="I59" s="55"/>
      <c r="N59" s="55"/>
    </row>
    <row r="60" spans="1:20" ht="22.5" customHeight="1" x14ac:dyDescent="0.25">
      <c r="A60" s="100" t="s">
        <v>71</v>
      </c>
      <c r="B60" s="100">
        <v>2</v>
      </c>
      <c r="C60" s="99"/>
      <c r="D60" s="55"/>
      <c r="I60" s="55"/>
      <c r="N60" s="55"/>
    </row>
    <row r="61" spans="1:20" ht="22.5" customHeight="1" x14ac:dyDescent="0.25">
      <c r="A61" s="100" t="s">
        <v>69</v>
      </c>
      <c r="B61" s="100">
        <f>360-(B60+B59)</f>
        <v>358</v>
      </c>
      <c r="C61" s="99"/>
      <c r="D61" s="55"/>
      <c r="I61" s="55"/>
      <c r="N61" s="55"/>
    </row>
    <row r="62" spans="1:20" ht="22.5" customHeight="1" x14ac:dyDescent="0.25">
      <c r="A62" s="100"/>
      <c r="B62" s="100"/>
      <c r="C62" s="99"/>
      <c r="D62" s="55"/>
      <c r="I62" s="55"/>
      <c r="N62" s="55"/>
    </row>
    <row r="63" spans="1:20" ht="22.5" customHeight="1" x14ac:dyDescent="0.25">
      <c r="A63" s="100" t="s">
        <v>70</v>
      </c>
      <c r="B63" s="100">
        <f>VLOOKUP(J48,Feuil3!B1:C42,2)</f>
        <v>0</v>
      </c>
      <c r="C63" s="99"/>
      <c r="D63" s="55"/>
      <c r="I63" s="55"/>
      <c r="N63" s="55"/>
    </row>
    <row r="64" spans="1:20" ht="22.5" customHeight="1" x14ac:dyDescent="0.25">
      <c r="A64" s="100" t="s">
        <v>71</v>
      </c>
      <c r="B64" s="100">
        <v>1.5</v>
      </c>
      <c r="C64" s="99"/>
      <c r="D64" s="55"/>
      <c r="I64" s="55"/>
      <c r="N64" s="55"/>
    </row>
    <row r="65" spans="1:14" ht="22.5" customHeight="1" x14ac:dyDescent="0.25">
      <c r="A65" s="100" t="s">
        <v>69</v>
      </c>
      <c r="B65" s="100">
        <f>360-(B64+B63)</f>
        <v>358.5</v>
      </c>
      <c r="C65" s="99"/>
      <c r="D65" s="55"/>
      <c r="I65" s="55"/>
      <c r="N65" s="55"/>
    </row>
    <row r="66" spans="1:14" ht="22.5" customHeight="1" x14ac:dyDescent="0.25">
      <c r="A66" s="100"/>
      <c r="B66" s="100"/>
      <c r="C66" s="99"/>
      <c r="D66" s="55"/>
      <c r="I66" s="55"/>
      <c r="N66" s="55"/>
    </row>
    <row r="67" spans="1:14" ht="22.5" customHeight="1" x14ac:dyDescent="0.25">
      <c r="A67" s="100"/>
      <c r="B67" s="100"/>
      <c r="C67" s="99"/>
      <c r="D67" s="55"/>
    </row>
    <row r="68" spans="1:14" ht="22.5" customHeight="1" x14ac:dyDescent="0.25">
      <c r="A68" s="100"/>
      <c r="B68" s="100"/>
      <c r="C68" s="99"/>
      <c r="D68" s="55"/>
    </row>
    <row r="69" spans="1:14" ht="22.5" customHeight="1" x14ac:dyDescent="0.25">
      <c r="A69" s="100" t="s">
        <v>70</v>
      </c>
      <c r="B69" s="100">
        <f>+VLOOKUP(O48,Feuil3!B1:C42,2)</f>
        <v>0</v>
      </c>
      <c r="C69" s="99"/>
      <c r="D69" s="55"/>
    </row>
    <row r="70" spans="1:14" ht="22.5" customHeight="1" x14ac:dyDescent="0.25">
      <c r="A70" s="100" t="s">
        <v>71</v>
      </c>
      <c r="B70" s="100">
        <v>2</v>
      </c>
      <c r="C70" s="99"/>
      <c r="D70" s="55"/>
    </row>
    <row r="71" spans="1:14" ht="22.5" customHeight="1" x14ac:dyDescent="0.25">
      <c r="A71" s="100" t="s">
        <v>69</v>
      </c>
      <c r="B71" s="100">
        <f>360-(B70+B69)</f>
        <v>358</v>
      </c>
      <c r="C71" s="99"/>
      <c r="D71" s="55"/>
    </row>
    <row r="72" spans="1:14" ht="15" customHeight="1" x14ac:dyDescent="0.25">
      <c r="A72" s="100"/>
      <c r="B72" s="100"/>
      <c r="C72" s="99"/>
      <c r="D72" s="55"/>
    </row>
    <row r="73" spans="1:14" ht="15" customHeight="1" x14ac:dyDescent="0.25">
      <c r="A73" s="100"/>
      <c r="B73" s="100"/>
      <c r="C73" s="99"/>
      <c r="D73" s="55"/>
    </row>
    <row r="74" spans="1:14" ht="15" customHeight="1" x14ac:dyDescent="0.25">
      <c r="A74" s="100"/>
      <c r="B74" s="100"/>
      <c r="C74" s="99"/>
      <c r="D74" s="55"/>
    </row>
    <row r="75" spans="1:14" ht="24.75" customHeight="1" x14ac:dyDescent="0.25">
      <c r="A75" s="116" t="s">
        <v>105</v>
      </c>
      <c r="B75" s="116"/>
      <c r="C75" s="101"/>
      <c r="D75" s="55"/>
    </row>
    <row r="76" spans="1:14" ht="15" customHeight="1" x14ac:dyDescent="0.25">
      <c r="A76" s="100" t="s">
        <v>107</v>
      </c>
      <c r="B76" s="100" t="s">
        <v>100</v>
      </c>
      <c r="C76" s="99"/>
      <c r="D76" s="55"/>
    </row>
    <row r="77" spans="1:14" ht="15" customHeight="1" x14ac:dyDescent="0.25">
      <c r="A77" s="100" t="s">
        <v>108</v>
      </c>
      <c r="B77" s="100" t="s">
        <v>106</v>
      </c>
      <c r="C77" s="99"/>
      <c r="D77" s="55"/>
    </row>
    <row r="78" spans="1:14" ht="15" customHeight="1" x14ac:dyDescent="0.25">
      <c r="A78" s="100" t="s">
        <v>109</v>
      </c>
      <c r="B78" s="100" t="s">
        <v>97</v>
      </c>
      <c r="C78" s="99"/>
      <c r="D78" s="55"/>
    </row>
    <row r="79" spans="1:14" ht="15" customHeight="1" x14ac:dyDescent="0.25">
      <c r="A79" s="102" t="s">
        <v>110</v>
      </c>
      <c r="B79" s="103" t="s">
        <v>94</v>
      </c>
      <c r="C79" s="99"/>
      <c r="D79" s="55"/>
    </row>
    <row r="80" spans="1:14" ht="15" customHeight="1" x14ac:dyDescent="0.25">
      <c r="A80" s="102" t="s">
        <v>111</v>
      </c>
      <c r="B80" s="103" t="s">
        <v>91</v>
      </c>
      <c r="C80" s="99"/>
      <c r="D80" s="55"/>
    </row>
    <row r="81" spans="1:4" ht="15" customHeight="1" x14ac:dyDescent="0.25">
      <c r="A81" s="97"/>
      <c r="B81" s="98"/>
      <c r="C81" s="99"/>
      <c r="D81" s="55"/>
    </row>
    <row r="82" spans="1:4" ht="15" customHeight="1" x14ac:dyDescent="0.25">
      <c r="A82" s="104" t="s">
        <v>85</v>
      </c>
      <c r="B82" s="97" t="s">
        <v>114</v>
      </c>
      <c r="C82" s="102"/>
      <c r="D82" s="55"/>
    </row>
    <row r="83" spans="1:4" ht="15" customHeight="1" x14ac:dyDescent="0.25">
      <c r="A83" s="104" t="s">
        <v>79</v>
      </c>
      <c r="B83" s="105">
        <v>100</v>
      </c>
      <c r="C83" s="102" t="s">
        <v>86</v>
      </c>
      <c r="D83" s="55"/>
    </row>
    <row r="84" spans="1:4" ht="15" customHeight="1" x14ac:dyDescent="0.25">
      <c r="A84" s="71" t="s">
        <v>80</v>
      </c>
      <c r="B84" s="76">
        <v>80</v>
      </c>
      <c r="C84" s="62" t="s">
        <v>89</v>
      </c>
      <c r="D84" s="55"/>
    </row>
    <row r="85" spans="1:4" ht="15" customHeight="1" x14ac:dyDescent="0.25">
      <c r="A85" s="71" t="s">
        <v>81</v>
      </c>
      <c r="B85" s="76">
        <v>60</v>
      </c>
      <c r="C85" s="63" t="s">
        <v>90</v>
      </c>
      <c r="D85" s="55"/>
    </row>
    <row r="86" spans="1:4" ht="15" customHeight="1" x14ac:dyDescent="0.25">
      <c r="A86" s="71" t="s">
        <v>82</v>
      </c>
      <c r="B86" s="76">
        <v>40</v>
      </c>
      <c r="C86" s="62" t="s">
        <v>88</v>
      </c>
      <c r="D86" s="55"/>
    </row>
    <row r="87" spans="1:4" ht="15" customHeight="1" x14ac:dyDescent="0.25">
      <c r="A87" s="71" t="s">
        <v>83</v>
      </c>
      <c r="B87" s="76">
        <v>10</v>
      </c>
      <c r="C87" s="62" t="s">
        <v>87</v>
      </c>
      <c r="D87" s="55"/>
    </row>
    <row r="88" spans="1:4" ht="15" customHeight="1" x14ac:dyDescent="0.25">
      <c r="A88" s="71" t="s">
        <v>84</v>
      </c>
      <c r="B88" s="76">
        <v>0</v>
      </c>
      <c r="C88" s="62" t="s">
        <v>87</v>
      </c>
      <c r="D88" s="55"/>
    </row>
    <row r="89" spans="1:4" ht="14.25" customHeight="1" x14ac:dyDescent="0.25">
      <c r="A89" s="70"/>
      <c r="B89" s="75"/>
      <c r="C89" s="61"/>
      <c r="D89" s="55"/>
    </row>
    <row r="90" spans="1:4" ht="15" customHeight="1" x14ac:dyDescent="0.25">
      <c r="A90" s="70"/>
      <c r="B90" s="75"/>
      <c r="C90" s="61"/>
      <c r="D90" s="55"/>
    </row>
    <row r="91" spans="1:4" ht="15" customHeight="1" x14ac:dyDescent="0.25">
      <c r="A91" s="70"/>
      <c r="B91" s="75"/>
      <c r="C91" s="63"/>
      <c r="D91" s="55"/>
    </row>
    <row r="92" spans="1:4" ht="15" customHeight="1" x14ac:dyDescent="0.25">
      <c r="A92" s="70"/>
      <c r="B92" s="75"/>
      <c r="C92" s="63"/>
      <c r="D92" s="55"/>
    </row>
    <row r="93" spans="1:4" ht="15" customHeight="1" x14ac:dyDescent="0.25">
      <c r="A93" s="70"/>
      <c r="B93" s="75"/>
      <c r="C93" s="63"/>
      <c r="D93" s="55"/>
    </row>
    <row r="94" spans="1:4" ht="15" customHeight="1" x14ac:dyDescent="0.25">
      <c r="A94" s="87"/>
      <c r="B94" s="88"/>
      <c r="C94" s="63"/>
      <c r="D94" s="55"/>
    </row>
    <row r="95" spans="1:4" ht="15" customHeight="1" x14ac:dyDescent="0.25">
      <c r="A95" s="87"/>
      <c r="B95" s="88"/>
      <c r="C95" s="63"/>
      <c r="D95" s="55"/>
    </row>
    <row r="96" spans="1:4" ht="15" customHeight="1" x14ac:dyDescent="0.25">
      <c r="A96" s="87"/>
      <c r="B96" s="88"/>
      <c r="C96" s="63"/>
      <c r="D96" s="55"/>
    </row>
    <row r="97" spans="1:15" ht="15" customHeight="1" x14ac:dyDescent="0.25">
      <c r="A97" s="87"/>
      <c r="B97" s="88"/>
      <c r="C97" s="63"/>
      <c r="D97" s="55"/>
    </row>
    <row r="98" spans="1:15" ht="15" customHeight="1" x14ac:dyDescent="0.25">
      <c r="A98" s="87"/>
      <c r="B98" s="88"/>
      <c r="C98" s="63"/>
      <c r="D98" s="55"/>
    </row>
    <row r="99" spans="1:15" ht="15" customHeight="1" x14ac:dyDescent="0.25">
      <c r="A99" s="87"/>
      <c r="B99" s="88"/>
      <c r="C99" s="63"/>
      <c r="D99" s="55"/>
    </row>
    <row r="100" spans="1:15" ht="15" customHeight="1" x14ac:dyDescent="0.25">
      <c r="A100" s="87"/>
      <c r="B100" s="88"/>
      <c r="C100" s="63"/>
      <c r="D100" s="55"/>
    </row>
    <row r="101" spans="1:15" ht="15" customHeight="1" x14ac:dyDescent="0.25">
      <c r="A101" s="87"/>
      <c r="B101" s="88"/>
      <c r="C101" s="63"/>
      <c r="D101" s="55"/>
    </row>
    <row r="102" spans="1:15" ht="15" customHeight="1" x14ac:dyDescent="0.25">
      <c r="A102" s="87"/>
      <c r="B102" s="88"/>
      <c r="C102" s="63"/>
      <c r="D102" s="55"/>
    </row>
    <row r="103" spans="1:15" ht="15" customHeight="1" x14ac:dyDescent="0.25">
      <c r="A103" s="87"/>
      <c r="B103" s="88"/>
      <c r="C103" s="63"/>
      <c r="D103" s="60"/>
      <c r="E103" s="23"/>
      <c r="I103" s="23"/>
      <c r="J103" s="23"/>
      <c r="N103" s="23"/>
      <c r="O103" s="23"/>
    </row>
    <row r="104" spans="1:15" ht="15" customHeight="1" x14ac:dyDescent="0.25">
      <c r="A104" s="87"/>
      <c r="B104" s="88"/>
      <c r="C104" s="63"/>
      <c r="D104" s="60"/>
      <c r="E104" s="23"/>
      <c r="I104" s="23"/>
      <c r="J104" s="23"/>
      <c r="N104" s="23"/>
      <c r="O104" s="23"/>
    </row>
    <row r="105" spans="1:15" ht="15" customHeight="1" x14ac:dyDescent="0.25">
      <c r="A105" s="87"/>
      <c r="B105" s="88"/>
      <c r="C105" s="63"/>
      <c r="D105" s="60"/>
      <c r="E105" s="23"/>
      <c r="I105" s="23"/>
      <c r="J105" s="23"/>
      <c r="N105" s="23"/>
      <c r="O105" s="23"/>
    </row>
    <row r="106" spans="1:15" ht="15" customHeight="1" x14ac:dyDescent="0.25">
      <c r="A106" s="87"/>
      <c r="B106" s="88"/>
      <c r="C106" s="63"/>
      <c r="D106" s="60"/>
      <c r="E106" s="23"/>
      <c r="I106" s="23"/>
      <c r="J106" s="23"/>
      <c r="N106" s="23"/>
      <c r="O106" s="23"/>
    </row>
    <row r="107" spans="1:15" ht="15" customHeight="1" x14ac:dyDescent="0.25">
      <c r="A107" s="87"/>
      <c r="B107" s="88"/>
      <c r="C107" s="63"/>
      <c r="D107" s="60"/>
      <c r="E107" s="23"/>
      <c r="I107" s="23"/>
      <c r="J107" s="23"/>
      <c r="N107" s="23"/>
      <c r="O107" s="23"/>
    </row>
    <row r="108" spans="1:15" ht="15" customHeight="1" x14ac:dyDescent="0.25">
      <c r="A108" s="87"/>
      <c r="B108" s="88"/>
      <c r="C108" s="63"/>
      <c r="D108" s="60"/>
      <c r="E108" s="23"/>
      <c r="I108" s="23"/>
      <c r="J108" s="23"/>
      <c r="N108" s="23"/>
      <c r="O108" s="23"/>
    </row>
    <row r="109" spans="1:15" ht="15" customHeight="1" x14ac:dyDescent="0.25">
      <c r="A109" s="87"/>
      <c r="B109" s="88"/>
      <c r="C109" s="63"/>
      <c r="D109" s="60"/>
      <c r="E109" s="23"/>
      <c r="I109" s="23"/>
      <c r="J109" s="23"/>
      <c r="N109" s="23"/>
      <c r="O109" s="23"/>
    </row>
    <row r="110" spans="1:15" ht="15" customHeight="1" x14ac:dyDescent="0.25">
      <c r="A110" s="87"/>
      <c r="B110" s="88"/>
      <c r="C110" s="63"/>
      <c r="D110" s="60"/>
      <c r="E110" s="23"/>
      <c r="I110" s="23"/>
      <c r="J110" s="23"/>
      <c r="N110" s="23"/>
      <c r="O110" s="23"/>
    </row>
    <row r="111" spans="1:15" ht="15" customHeight="1" x14ac:dyDescent="0.25">
      <c r="A111" s="87"/>
      <c r="B111" s="88"/>
      <c r="C111" s="63"/>
      <c r="D111" s="60"/>
      <c r="E111" s="23"/>
      <c r="I111" s="23"/>
      <c r="J111" s="23"/>
      <c r="N111" s="23"/>
      <c r="O111" s="23"/>
    </row>
    <row r="112" spans="1:15" ht="15" customHeight="1" x14ac:dyDescent="0.25">
      <c r="A112" s="87"/>
      <c r="B112" s="88"/>
      <c r="C112" s="63"/>
      <c r="D112" s="60"/>
      <c r="E112" s="23"/>
      <c r="I112" s="23"/>
      <c r="J112" s="23"/>
      <c r="N112" s="23"/>
      <c r="O112" s="23"/>
    </row>
    <row r="113" spans="1:15" ht="15" customHeight="1" x14ac:dyDescent="0.25">
      <c r="A113" s="87"/>
      <c r="B113" s="88"/>
      <c r="C113" s="82"/>
      <c r="D113" s="23"/>
      <c r="E113" s="23"/>
      <c r="I113" s="23"/>
      <c r="J113" s="23"/>
      <c r="N113" s="23"/>
      <c r="O113" s="23"/>
    </row>
    <row r="114" spans="1:15" ht="15" customHeight="1" x14ac:dyDescent="0.25">
      <c r="A114" s="87"/>
      <c r="B114" s="88"/>
      <c r="C114" s="83"/>
      <c r="D114" s="23"/>
      <c r="E114" s="23"/>
      <c r="I114" s="23"/>
      <c r="J114" s="23"/>
      <c r="N114" s="23"/>
      <c r="O114" s="23"/>
    </row>
    <row r="115" spans="1:15" ht="15" customHeight="1" x14ac:dyDescent="0.25">
      <c r="A115" s="87"/>
      <c r="B115" s="88"/>
      <c r="C115" s="83"/>
      <c r="D115" s="23"/>
      <c r="E115" s="23"/>
      <c r="I115" s="23"/>
      <c r="J115" s="23"/>
      <c r="N115" s="23"/>
      <c r="O115" s="23"/>
    </row>
    <row r="116" spans="1:15" ht="15" customHeight="1" x14ac:dyDescent="0.25">
      <c r="A116" s="87"/>
      <c r="B116" s="88"/>
      <c r="C116" s="83"/>
      <c r="D116" s="23"/>
      <c r="E116" s="23"/>
      <c r="I116" s="23"/>
      <c r="J116" s="23"/>
      <c r="N116" s="23"/>
      <c r="O116" s="23"/>
    </row>
    <row r="117" spans="1:15" ht="15" customHeight="1" x14ac:dyDescent="0.25">
      <c r="A117" s="87"/>
      <c r="B117" s="88"/>
      <c r="C117" s="83"/>
      <c r="D117" s="23"/>
      <c r="E117" s="23"/>
      <c r="I117" s="23"/>
      <c r="J117" s="23"/>
      <c r="N117" s="23"/>
      <c r="O117" s="23"/>
    </row>
    <row r="118" spans="1:15" ht="15" customHeight="1" x14ac:dyDescent="0.25">
      <c r="A118" s="87"/>
      <c r="B118" s="88"/>
      <c r="C118" s="83"/>
      <c r="D118" s="23"/>
      <c r="E118" s="23"/>
      <c r="I118" s="23"/>
      <c r="J118" s="23"/>
      <c r="N118" s="23"/>
      <c r="O118" s="23"/>
    </row>
    <row r="119" spans="1:15" ht="15" customHeight="1" x14ac:dyDescent="0.25">
      <c r="A119" s="87"/>
      <c r="B119" s="88"/>
      <c r="C119" s="83"/>
      <c r="D119" s="23"/>
      <c r="E119" s="23"/>
      <c r="I119" s="23"/>
      <c r="J119" s="23"/>
      <c r="N119" s="23"/>
      <c r="O119" s="23"/>
    </row>
    <row r="120" spans="1:15" ht="15" customHeight="1" x14ac:dyDescent="0.25">
      <c r="A120" s="87"/>
      <c r="B120" s="88"/>
      <c r="C120" s="83"/>
      <c r="D120" s="23"/>
      <c r="E120" s="23"/>
      <c r="I120" s="23"/>
      <c r="J120" s="23"/>
      <c r="N120" s="23"/>
      <c r="O120" s="23"/>
    </row>
    <row r="121" spans="1:15" ht="15" customHeight="1" x14ac:dyDescent="0.25">
      <c r="A121" s="87"/>
      <c r="B121" s="88"/>
      <c r="C121" s="83"/>
      <c r="D121" s="23"/>
      <c r="E121" s="23"/>
      <c r="I121" s="23"/>
      <c r="J121" s="23"/>
      <c r="N121" s="23"/>
      <c r="O121" s="23"/>
    </row>
    <row r="122" spans="1:15" ht="15" customHeight="1" x14ac:dyDescent="0.25">
      <c r="A122" s="87"/>
      <c r="B122" s="88"/>
      <c r="C122" s="83"/>
      <c r="D122" s="23"/>
      <c r="E122" s="23"/>
      <c r="I122" s="23"/>
      <c r="J122" s="23"/>
      <c r="N122" s="23"/>
      <c r="O122" s="23"/>
    </row>
    <row r="123" spans="1:15" ht="15" customHeight="1" x14ac:dyDescent="0.25">
      <c r="A123" s="87"/>
      <c r="B123" s="88"/>
      <c r="C123" s="83"/>
      <c r="D123" s="23"/>
      <c r="E123" s="23"/>
      <c r="I123" s="23"/>
      <c r="J123" s="23"/>
      <c r="N123" s="23"/>
      <c r="O123" s="23"/>
    </row>
    <row r="124" spans="1:15" ht="15" customHeight="1" x14ac:dyDescent="0.25">
      <c r="A124" s="87"/>
      <c r="B124" s="88"/>
      <c r="C124" s="83"/>
      <c r="D124" s="23"/>
      <c r="E124" s="23"/>
      <c r="I124" s="23"/>
      <c r="J124" s="23"/>
      <c r="N124" s="23"/>
      <c r="O124" s="23"/>
    </row>
    <row r="125" spans="1:15" ht="15" customHeight="1" x14ac:dyDescent="0.25">
      <c r="A125" s="87"/>
      <c r="B125" s="88"/>
      <c r="C125" s="83"/>
      <c r="D125" s="23"/>
      <c r="E125" s="23"/>
      <c r="I125" s="23"/>
      <c r="J125" s="23"/>
      <c r="N125" s="23"/>
      <c r="O125" s="23"/>
    </row>
    <row r="126" spans="1:15" ht="15" customHeight="1" x14ac:dyDescent="0.25">
      <c r="A126" s="87"/>
      <c r="B126" s="88"/>
      <c r="C126" s="83"/>
      <c r="D126" s="23"/>
      <c r="E126" s="23"/>
      <c r="I126" s="23"/>
      <c r="J126" s="23"/>
      <c r="N126" s="23"/>
      <c r="O126" s="23"/>
    </row>
    <row r="127" spans="1:15" ht="15" customHeight="1" x14ac:dyDescent="0.25">
      <c r="A127" s="87"/>
      <c r="B127" s="88"/>
      <c r="C127" s="83"/>
      <c r="D127" s="23"/>
      <c r="E127" s="23"/>
      <c r="I127" s="23"/>
      <c r="J127" s="23"/>
      <c r="N127" s="23"/>
      <c r="O127" s="23"/>
    </row>
    <row r="128" spans="1:15" ht="15" customHeight="1" x14ac:dyDescent="0.25">
      <c r="A128" s="87"/>
      <c r="B128" s="88"/>
      <c r="C128" s="83"/>
      <c r="D128" s="23"/>
      <c r="E128" s="23"/>
      <c r="I128" s="23"/>
      <c r="J128" s="23"/>
      <c r="N128" s="23"/>
      <c r="O128" s="23"/>
    </row>
    <row r="129" spans="1:15" ht="15" customHeight="1" x14ac:dyDescent="0.25">
      <c r="A129" s="87"/>
      <c r="B129" s="88"/>
      <c r="C129" s="83"/>
      <c r="D129" s="23"/>
      <c r="E129" s="23"/>
      <c r="I129" s="23"/>
      <c r="J129" s="23"/>
      <c r="N129" s="23"/>
      <c r="O129" s="23"/>
    </row>
    <row r="130" spans="1:15" ht="15" customHeight="1" x14ac:dyDescent="0.25">
      <c r="A130" s="87"/>
      <c r="B130" s="88"/>
      <c r="C130" s="83"/>
      <c r="D130" s="23"/>
      <c r="E130" s="23"/>
      <c r="I130" s="23"/>
      <c r="J130" s="23"/>
      <c r="N130" s="23"/>
      <c r="O130" s="23"/>
    </row>
    <row r="131" spans="1:15" ht="15" customHeight="1" x14ac:dyDescent="0.25">
      <c r="A131" s="87"/>
      <c r="B131" s="88"/>
      <c r="C131" s="83"/>
      <c r="D131" s="23"/>
      <c r="E131" s="23"/>
      <c r="I131" s="23"/>
      <c r="J131" s="23"/>
      <c r="N131" s="23"/>
      <c r="O131" s="23"/>
    </row>
    <row r="132" spans="1:15" ht="15" customHeight="1" x14ac:dyDescent="0.25">
      <c r="A132" s="87"/>
      <c r="B132" s="89"/>
      <c r="C132" s="83"/>
      <c r="D132" s="23"/>
      <c r="E132" s="23"/>
      <c r="I132" s="23"/>
      <c r="J132" s="23"/>
      <c r="N132" s="23"/>
      <c r="O132" s="23"/>
    </row>
    <row r="133" spans="1:15" ht="15" customHeight="1" x14ac:dyDescent="0.25">
      <c r="A133" s="87"/>
      <c r="B133" s="88"/>
      <c r="C133" s="84"/>
      <c r="D133" s="23"/>
      <c r="E133" s="23"/>
      <c r="I133" s="23"/>
      <c r="J133" s="23"/>
      <c r="N133" s="23"/>
      <c r="O133" s="23"/>
    </row>
    <row r="134" spans="1:15" ht="15" customHeight="1" x14ac:dyDescent="0.25">
      <c r="A134" s="72"/>
      <c r="B134" s="85"/>
      <c r="D134" s="23"/>
      <c r="E134" s="23"/>
      <c r="I134" s="23"/>
      <c r="J134" s="23"/>
      <c r="N134" s="23"/>
      <c r="O134" s="23"/>
    </row>
    <row r="135" spans="1:15" ht="15" customHeight="1" x14ac:dyDescent="0.25">
      <c r="D135" s="23"/>
      <c r="E135" s="23"/>
      <c r="I135" s="23"/>
      <c r="J135" s="23"/>
      <c r="N135" s="23"/>
      <c r="O135" s="23"/>
    </row>
    <row r="136" spans="1:15" ht="15" customHeight="1" x14ac:dyDescent="0.25">
      <c r="D136" s="23"/>
      <c r="E136" s="23"/>
      <c r="I136" s="23"/>
      <c r="J136" s="23"/>
      <c r="N136" s="23"/>
      <c r="O136" s="23"/>
    </row>
    <row r="137" spans="1:15" ht="15" customHeight="1" x14ac:dyDescent="0.25">
      <c r="D137" s="23"/>
      <c r="E137" s="23"/>
      <c r="I137" s="23"/>
      <c r="J137" s="23"/>
      <c r="N137" s="23"/>
      <c r="O137" s="23"/>
    </row>
    <row r="138" spans="1:15" ht="15" customHeight="1" x14ac:dyDescent="0.25">
      <c r="D138" s="23"/>
      <c r="E138" s="23"/>
      <c r="I138" s="23"/>
      <c r="J138" s="23"/>
      <c r="N138" s="23"/>
      <c r="O138" s="23"/>
    </row>
    <row r="139" spans="1:15" ht="15" customHeight="1" x14ac:dyDescent="0.25">
      <c r="D139" s="23"/>
      <c r="E139" s="23"/>
      <c r="I139" s="23"/>
      <c r="J139" s="23"/>
      <c r="N139" s="23"/>
      <c r="O139" s="23"/>
    </row>
    <row r="140" spans="1:15" ht="15" customHeight="1" x14ac:dyDescent="0.25">
      <c r="D140" s="23"/>
      <c r="E140" s="23"/>
      <c r="I140" s="23"/>
      <c r="J140" s="23"/>
      <c r="N140" s="23"/>
      <c r="O140" s="23"/>
    </row>
    <row r="141" spans="1:15" ht="15" customHeight="1" x14ac:dyDescent="0.25">
      <c r="D141" s="23"/>
      <c r="E141" s="23"/>
      <c r="I141" s="23"/>
      <c r="J141" s="23"/>
      <c r="N141" s="23"/>
      <c r="O141" s="23"/>
    </row>
    <row r="142" spans="1:15" ht="15" customHeight="1" x14ac:dyDescent="0.25">
      <c r="D142" s="23"/>
      <c r="E142" s="23"/>
      <c r="I142" s="23"/>
      <c r="J142" s="23"/>
      <c r="N142" s="23"/>
      <c r="O142" s="23"/>
    </row>
    <row r="143" spans="1:15" ht="15" customHeight="1" x14ac:dyDescent="0.25">
      <c r="D143" s="23"/>
      <c r="E143" s="23"/>
      <c r="I143" s="23"/>
      <c r="J143" s="23"/>
      <c r="N143" s="23"/>
      <c r="O143" s="23"/>
    </row>
    <row r="144" spans="1:15" ht="15" customHeight="1" x14ac:dyDescent="0.25">
      <c r="D144" s="23"/>
      <c r="E144" s="23"/>
      <c r="I144" s="23"/>
      <c r="J144" s="23"/>
      <c r="N144" s="23"/>
      <c r="O144" s="23"/>
    </row>
  </sheetData>
  <mergeCells count="109">
    <mergeCell ref="C2:C3"/>
    <mergeCell ref="P4:P8"/>
    <mergeCell ref="N47:S47"/>
    <mergeCell ref="H34:H38"/>
    <mergeCell ref="H39:H46"/>
    <mergeCell ref="F39:F46"/>
    <mergeCell ref="P19:P23"/>
    <mergeCell ref="S19:S23"/>
    <mergeCell ref="I2:M2"/>
    <mergeCell ref="J3:M3"/>
    <mergeCell ref="N2:S2"/>
    <mergeCell ref="D2:H2"/>
    <mergeCell ref="E3:H3"/>
    <mergeCell ref="O3:S3"/>
    <mergeCell ref="F19:F23"/>
    <mergeCell ref="F4:F8"/>
    <mergeCell ref="F9:F13"/>
    <mergeCell ref="F14:F18"/>
    <mergeCell ref="H4:H8"/>
    <mergeCell ref="H19:H23"/>
    <mergeCell ref="S4:S8"/>
    <mergeCell ref="P9:P13"/>
    <mergeCell ref="S9:S13"/>
    <mergeCell ref="P14:P18"/>
    <mergeCell ref="B39:B46"/>
    <mergeCell ref="A29:A33"/>
    <mergeCell ref="B29:B33"/>
    <mergeCell ref="B24:B28"/>
    <mergeCell ref="A2:B3"/>
    <mergeCell ref="A24:A28"/>
    <mergeCell ref="B4:B8"/>
    <mergeCell ref="B9:B13"/>
    <mergeCell ref="B14:B18"/>
    <mergeCell ref="B19:B23"/>
    <mergeCell ref="A4:A8"/>
    <mergeCell ref="A9:A13"/>
    <mergeCell ref="A14:A18"/>
    <mergeCell ref="A19:A23"/>
    <mergeCell ref="S14:S18"/>
    <mergeCell ref="H9:H13"/>
    <mergeCell ref="H14:H18"/>
    <mergeCell ref="K4:K8"/>
    <mergeCell ref="M4:M8"/>
    <mergeCell ref="K9:K13"/>
    <mergeCell ref="M9:M13"/>
    <mergeCell ref="K14:K18"/>
    <mergeCell ref="M14:M18"/>
    <mergeCell ref="R4:R8"/>
    <mergeCell ref="R9:R13"/>
    <mergeCell ref="R14:R18"/>
    <mergeCell ref="K19:K23"/>
    <mergeCell ref="M19:M23"/>
    <mergeCell ref="K34:K38"/>
    <mergeCell ref="M34:M38"/>
    <mergeCell ref="K39:K46"/>
    <mergeCell ref="M39:M46"/>
    <mergeCell ref="K24:K28"/>
    <mergeCell ref="M24:M28"/>
    <mergeCell ref="K29:K33"/>
    <mergeCell ref="M29:M33"/>
    <mergeCell ref="L34:L38"/>
    <mergeCell ref="R39:R46"/>
    <mergeCell ref="A49:C49"/>
    <mergeCell ref="D49:H49"/>
    <mergeCell ref="A47:C48"/>
    <mergeCell ref="P24:P28"/>
    <mergeCell ref="S24:S28"/>
    <mergeCell ref="P29:P33"/>
    <mergeCell ref="S29:S33"/>
    <mergeCell ref="P34:P38"/>
    <mergeCell ref="S34:S38"/>
    <mergeCell ref="R29:R33"/>
    <mergeCell ref="R34:R38"/>
    <mergeCell ref="H24:H28"/>
    <mergeCell ref="H29:H33"/>
    <mergeCell ref="F24:F28"/>
    <mergeCell ref="F29:F33"/>
    <mergeCell ref="F34:F38"/>
    <mergeCell ref="O48:S48"/>
    <mergeCell ref="D47:H47"/>
    <mergeCell ref="I47:M47"/>
    <mergeCell ref="E48:H48"/>
    <mergeCell ref="A34:A38"/>
    <mergeCell ref="A39:A46"/>
    <mergeCell ref="B34:B38"/>
    <mergeCell ref="R19:R23"/>
    <mergeCell ref="R24:R28"/>
    <mergeCell ref="A1:S1"/>
    <mergeCell ref="A75:B75"/>
    <mergeCell ref="G4:G8"/>
    <mergeCell ref="G9:G13"/>
    <mergeCell ref="G14:G18"/>
    <mergeCell ref="G19:G23"/>
    <mergeCell ref="G24:G28"/>
    <mergeCell ref="G29:G33"/>
    <mergeCell ref="G34:G38"/>
    <mergeCell ref="G39:G46"/>
    <mergeCell ref="L4:L8"/>
    <mergeCell ref="L9:L13"/>
    <mergeCell ref="L14:L18"/>
    <mergeCell ref="L19:L23"/>
    <mergeCell ref="L24:L28"/>
    <mergeCell ref="L29:L33"/>
    <mergeCell ref="I49:M49"/>
    <mergeCell ref="N49:S49"/>
    <mergeCell ref="S39:S46"/>
    <mergeCell ref="J48:M48"/>
    <mergeCell ref="P39:P46"/>
    <mergeCell ref="L39:L46"/>
  </mergeCells>
  <conditionalFormatting sqref="I49:M49">
    <cfRule type="containsText" dxfId="14" priority="11" operator="containsText" text="Proactif">
      <formula>NOT(ISERROR(SEARCH("Proactif",I49)))</formula>
    </cfRule>
    <cfRule type="containsText" dxfId="13" priority="12" operator="containsText" text="Attentif">
      <formula>NOT(ISERROR(SEARCH("Attentif",I49)))</formula>
    </cfRule>
    <cfRule type="containsText" dxfId="12" priority="13" operator="containsText" text="Procédural">
      <formula>NOT(ISERROR(SEARCH("Procédural",I49)))</formula>
    </cfRule>
    <cfRule type="containsText" dxfId="11" priority="14" operator="containsText" text="Critique">
      <formula>NOT(ISERROR(SEARCH("Critique",I49)))</formula>
    </cfRule>
    <cfRule type="containsText" dxfId="10" priority="15" operator="containsText" text="Danger">
      <formula>NOT(ISERROR(SEARCH("Danger",I49)))</formula>
    </cfRule>
  </conditionalFormatting>
  <conditionalFormatting sqref="N49:S49">
    <cfRule type="containsText" dxfId="9" priority="6" operator="containsText" text="Proactif">
      <formula>NOT(ISERROR(SEARCH("Proactif",N49)))</formula>
    </cfRule>
    <cfRule type="containsText" dxfId="8" priority="7" operator="containsText" text="Attentif">
      <formula>NOT(ISERROR(SEARCH("Attentif",N49)))</formula>
    </cfRule>
    <cfRule type="containsText" dxfId="7" priority="8" operator="containsText" text="Procédural">
      <formula>NOT(ISERROR(SEARCH("Procédural",N49)))</formula>
    </cfRule>
    <cfRule type="containsText" dxfId="6" priority="9" operator="containsText" text="Critique">
      <formula>NOT(ISERROR(SEARCH("Critique",N49)))</formula>
    </cfRule>
    <cfRule type="containsText" dxfId="5" priority="10" operator="containsText" text="Danger">
      <formula>NOT(ISERROR(SEARCH("Danger",N49)))</formula>
    </cfRule>
  </conditionalFormatting>
  <conditionalFormatting sqref="D49">
    <cfRule type="containsText" dxfId="4" priority="1" operator="containsText" text="Proactif">
      <formula>NOT(ISERROR(SEARCH("Proactif",D49)))</formula>
    </cfRule>
    <cfRule type="containsText" dxfId="3" priority="2" operator="containsText" text="Attentif">
      <formula>NOT(ISERROR(SEARCH("Attentif",D49)))</formula>
    </cfRule>
    <cfRule type="containsText" dxfId="2" priority="3" operator="containsText" text="Procédural">
      <formula>NOT(ISERROR(SEARCH("Procédural",D49)))</formula>
    </cfRule>
    <cfRule type="containsText" dxfId="1" priority="4" operator="containsText" text="Critique">
      <formula>NOT(ISERROR(SEARCH("Critique",D49)))</formula>
    </cfRule>
    <cfRule type="containsText" dxfId="0" priority="5" operator="containsText" text="Danger">
      <formula>NOT(ISERROR(SEARCH("Danger",D49)))</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Feuil3!$A$2:$A$3</xm:f>
          </x14:formula1>
          <xm:sqref>I4:I46 N4:N46 D4:D46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opLeftCell="A16" zoomScale="70" zoomScaleNormal="70" workbookViewId="0">
      <selection activeCell="I32" sqref="I32:I38"/>
    </sheetView>
  </sheetViews>
  <sheetFormatPr baseColWidth="10" defaultRowHeight="21" x14ac:dyDescent="0.35"/>
  <cols>
    <col min="1" max="1" width="19.42578125" style="18" bestFit="1" customWidth="1"/>
    <col min="2" max="2" width="8.7109375" style="18" bestFit="1" customWidth="1"/>
    <col min="3" max="3" width="7.5703125" style="18" customWidth="1"/>
    <col min="4" max="4" width="16.7109375" style="18" bestFit="1" customWidth="1"/>
    <col min="5" max="16384" width="11.42578125" style="18"/>
  </cols>
  <sheetData>
    <row r="1" spans="1:9" ht="36.75" customHeight="1" x14ac:dyDescent="0.35">
      <c r="A1" s="37" t="s">
        <v>74</v>
      </c>
      <c r="B1" s="59" t="s">
        <v>128</v>
      </c>
      <c r="C1" s="52" t="s">
        <v>115</v>
      </c>
      <c r="D1" s="67" t="s">
        <v>13</v>
      </c>
      <c r="H1" s="18" t="s">
        <v>116</v>
      </c>
      <c r="I1" s="18" t="s">
        <v>78</v>
      </c>
    </row>
    <row r="2" spans="1:9" x14ac:dyDescent="0.35">
      <c r="A2" s="37" t="s">
        <v>75</v>
      </c>
      <c r="B2" s="65">
        <v>0</v>
      </c>
      <c r="C2" s="52">
        <v>0</v>
      </c>
      <c r="D2" s="67" t="s">
        <v>100</v>
      </c>
      <c r="I2" s="18" t="s">
        <v>78</v>
      </c>
    </row>
    <row r="3" spans="1:9" x14ac:dyDescent="0.35">
      <c r="A3" s="37" t="s">
        <v>76</v>
      </c>
      <c r="B3" s="65">
        <v>1</v>
      </c>
      <c r="C3" s="52">
        <v>3</v>
      </c>
      <c r="D3" s="67" t="s">
        <v>100</v>
      </c>
      <c r="I3" s="18" t="s">
        <v>78</v>
      </c>
    </row>
    <row r="4" spans="1:9" x14ac:dyDescent="0.35">
      <c r="B4" s="65">
        <v>2</v>
      </c>
      <c r="C4" s="52">
        <v>6</v>
      </c>
      <c r="D4" s="67" t="s">
        <v>100</v>
      </c>
      <c r="I4" s="18" t="s">
        <v>78</v>
      </c>
    </row>
    <row r="5" spans="1:9" x14ac:dyDescent="0.35">
      <c r="B5" s="65">
        <v>3</v>
      </c>
      <c r="C5" s="52">
        <v>7</v>
      </c>
      <c r="D5" s="67" t="s">
        <v>100</v>
      </c>
      <c r="I5" s="18" t="s">
        <v>78</v>
      </c>
    </row>
    <row r="6" spans="1:9" ht="21" customHeight="1" x14ac:dyDescent="0.35">
      <c r="B6" s="65">
        <v>4</v>
      </c>
      <c r="C6" s="52">
        <v>8</v>
      </c>
      <c r="D6" s="67" t="s">
        <v>100</v>
      </c>
      <c r="I6" s="18" t="s">
        <v>78</v>
      </c>
    </row>
    <row r="7" spans="1:9" x14ac:dyDescent="0.35">
      <c r="B7" s="65">
        <v>5</v>
      </c>
      <c r="C7" s="52">
        <v>9</v>
      </c>
      <c r="D7" s="67" t="s">
        <v>100</v>
      </c>
      <c r="I7" s="18" t="s">
        <v>78</v>
      </c>
    </row>
    <row r="8" spans="1:9" x14ac:dyDescent="0.35">
      <c r="B8" s="80">
        <v>6</v>
      </c>
      <c r="C8" s="52">
        <v>15</v>
      </c>
      <c r="D8" s="67" t="s">
        <v>101</v>
      </c>
      <c r="I8" s="18" t="s">
        <v>14</v>
      </c>
    </row>
    <row r="9" spans="1:9" x14ac:dyDescent="0.35">
      <c r="B9" s="80">
        <v>7</v>
      </c>
      <c r="C9" s="52">
        <v>30</v>
      </c>
      <c r="D9" s="67" t="s">
        <v>101</v>
      </c>
    </row>
    <row r="10" spans="1:9" x14ac:dyDescent="0.35">
      <c r="B10" s="80">
        <v>8</v>
      </c>
      <c r="C10" s="52">
        <v>33</v>
      </c>
      <c r="D10" s="67" t="s">
        <v>101</v>
      </c>
    </row>
    <row r="11" spans="1:9" ht="21" customHeight="1" x14ac:dyDescent="0.35">
      <c r="B11" s="80">
        <v>9</v>
      </c>
      <c r="C11" s="52">
        <v>35</v>
      </c>
      <c r="D11" s="67" t="s">
        <v>101</v>
      </c>
    </row>
    <row r="12" spans="1:9" x14ac:dyDescent="0.35">
      <c r="B12" s="80">
        <v>10</v>
      </c>
      <c r="C12" s="52">
        <v>38</v>
      </c>
      <c r="D12" s="67" t="s">
        <v>101</v>
      </c>
    </row>
    <row r="13" spans="1:9" x14ac:dyDescent="0.35">
      <c r="B13" s="66">
        <v>11</v>
      </c>
      <c r="C13" s="52">
        <v>40</v>
      </c>
      <c r="D13" s="67" t="s">
        <v>126</v>
      </c>
    </row>
    <row r="14" spans="1:9" x14ac:dyDescent="0.35">
      <c r="B14" s="66">
        <v>12</v>
      </c>
      <c r="C14" s="52">
        <v>45</v>
      </c>
      <c r="D14" s="67" t="s">
        <v>126</v>
      </c>
    </row>
    <row r="15" spans="1:9" x14ac:dyDescent="0.35">
      <c r="B15" s="66">
        <v>13</v>
      </c>
      <c r="C15" s="52">
        <v>50</v>
      </c>
      <c r="D15" s="67" t="s">
        <v>126</v>
      </c>
    </row>
    <row r="16" spans="1:9" ht="21" customHeight="1" x14ac:dyDescent="0.35">
      <c r="B16" s="66">
        <v>14</v>
      </c>
      <c r="C16" s="52">
        <v>55</v>
      </c>
      <c r="D16" s="67" t="s">
        <v>126</v>
      </c>
    </row>
    <row r="17" spans="2:4" x14ac:dyDescent="0.35">
      <c r="B17" s="66">
        <v>15</v>
      </c>
      <c r="C17" s="52">
        <v>60</v>
      </c>
      <c r="D17" s="67" t="s">
        <v>126</v>
      </c>
    </row>
    <row r="18" spans="2:4" x14ac:dyDescent="0.35">
      <c r="B18" s="66">
        <v>16</v>
      </c>
      <c r="C18" s="52">
        <v>65</v>
      </c>
      <c r="D18" s="67" t="s">
        <v>126</v>
      </c>
    </row>
    <row r="19" spans="2:4" x14ac:dyDescent="0.35">
      <c r="B19" s="66">
        <v>17</v>
      </c>
      <c r="C19" s="52">
        <v>70</v>
      </c>
      <c r="D19" s="67" t="s">
        <v>126</v>
      </c>
    </row>
    <row r="20" spans="2:4" x14ac:dyDescent="0.35">
      <c r="B20" s="66">
        <v>18</v>
      </c>
      <c r="C20" s="52">
        <v>75</v>
      </c>
      <c r="D20" s="67" t="s">
        <v>126</v>
      </c>
    </row>
    <row r="21" spans="2:4" ht="21" customHeight="1" x14ac:dyDescent="0.35">
      <c r="B21" s="66">
        <v>19</v>
      </c>
      <c r="C21" s="52">
        <v>80</v>
      </c>
      <c r="D21" s="67" t="s">
        <v>126</v>
      </c>
    </row>
    <row r="22" spans="2:4" x14ac:dyDescent="0.35">
      <c r="B22" s="66">
        <v>20</v>
      </c>
      <c r="C22" s="52">
        <v>85</v>
      </c>
      <c r="D22" s="67" t="s">
        <v>126</v>
      </c>
    </row>
    <row r="23" spans="2:4" x14ac:dyDescent="0.35">
      <c r="B23" s="79">
        <v>21</v>
      </c>
      <c r="C23" s="52">
        <v>91</v>
      </c>
      <c r="D23" s="67" t="s">
        <v>124</v>
      </c>
    </row>
    <row r="24" spans="2:4" x14ac:dyDescent="0.35">
      <c r="B24" s="79">
        <v>22</v>
      </c>
      <c r="C24" s="52">
        <v>94</v>
      </c>
      <c r="D24" s="67" t="s">
        <v>124</v>
      </c>
    </row>
    <row r="25" spans="2:4" x14ac:dyDescent="0.35">
      <c r="B25" s="79">
        <v>23</v>
      </c>
      <c r="C25" s="52">
        <v>96</v>
      </c>
      <c r="D25" s="67" t="s">
        <v>124</v>
      </c>
    </row>
    <row r="26" spans="2:4" ht="21" customHeight="1" x14ac:dyDescent="0.35">
      <c r="B26" s="79">
        <v>24</v>
      </c>
      <c r="C26" s="52">
        <v>103</v>
      </c>
      <c r="D26" s="67" t="s">
        <v>124</v>
      </c>
    </row>
    <row r="27" spans="2:4" x14ac:dyDescent="0.35">
      <c r="B27" s="79">
        <v>25</v>
      </c>
      <c r="C27" s="52">
        <v>109</v>
      </c>
      <c r="D27" s="67" t="s">
        <v>124</v>
      </c>
    </row>
    <row r="28" spans="2:4" x14ac:dyDescent="0.35">
      <c r="B28" s="79">
        <v>26</v>
      </c>
      <c r="C28" s="52">
        <v>113</v>
      </c>
      <c r="D28" s="67" t="s">
        <v>124</v>
      </c>
    </row>
    <row r="29" spans="2:4" x14ac:dyDescent="0.35">
      <c r="B29" s="79">
        <v>27</v>
      </c>
      <c r="C29" s="52">
        <v>117</v>
      </c>
      <c r="D29" s="67" t="s">
        <v>124</v>
      </c>
    </row>
    <row r="30" spans="2:4" x14ac:dyDescent="0.35">
      <c r="B30" s="79">
        <v>28</v>
      </c>
      <c r="C30" s="52">
        <v>121</v>
      </c>
      <c r="D30" s="67" t="s">
        <v>124</v>
      </c>
    </row>
    <row r="31" spans="2:4" ht="21" customHeight="1" x14ac:dyDescent="0.35">
      <c r="B31" s="79">
        <v>29</v>
      </c>
      <c r="C31" s="52">
        <v>124</v>
      </c>
      <c r="D31" s="67" t="s">
        <v>124</v>
      </c>
    </row>
    <row r="32" spans="2:4" x14ac:dyDescent="0.35">
      <c r="B32" s="79">
        <v>30</v>
      </c>
      <c r="C32" s="52">
        <v>130</v>
      </c>
      <c r="D32" s="67" t="s">
        <v>124</v>
      </c>
    </row>
    <row r="33" spans="2:4" x14ac:dyDescent="0.35">
      <c r="B33" s="79">
        <v>31</v>
      </c>
      <c r="C33" s="52">
        <v>136</v>
      </c>
      <c r="D33" s="67" t="s">
        <v>124</v>
      </c>
    </row>
    <row r="34" spans="2:4" x14ac:dyDescent="0.35">
      <c r="B34" s="79">
        <v>32</v>
      </c>
      <c r="C34" s="52">
        <v>140</v>
      </c>
      <c r="D34" s="67" t="s">
        <v>124</v>
      </c>
    </row>
    <row r="35" spans="2:4" x14ac:dyDescent="0.35">
      <c r="B35" s="79">
        <v>33</v>
      </c>
      <c r="C35" s="52">
        <v>144</v>
      </c>
      <c r="D35" s="67" t="s">
        <v>124</v>
      </c>
    </row>
    <row r="36" spans="2:4" ht="21" customHeight="1" x14ac:dyDescent="0.35">
      <c r="B36" s="79">
        <v>34</v>
      </c>
      <c r="C36" s="52">
        <v>148</v>
      </c>
      <c r="D36" s="67" t="s">
        <v>124</v>
      </c>
    </row>
    <row r="37" spans="2:4" x14ac:dyDescent="0.35">
      <c r="B37" s="79">
        <v>35</v>
      </c>
      <c r="C37" s="52">
        <v>147</v>
      </c>
      <c r="D37" s="67" t="s">
        <v>124</v>
      </c>
    </row>
    <row r="38" spans="2:4" x14ac:dyDescent="0.35">
      <c r="B38" s="81">
        <v>36</v>
      </c>
      <c r="C38" s="52">
        <v>150</v>
      </c>
      <c r="D38" s="67" t="s">
        <v>125</v>
      </c>
    </row>
    <row r="39" spans="2:4" x14ac:dyDescent="0.35">
      <c r="B39" s="81">
        <v>37</v>
      </c>
      <c r="C39" s="52">
        <v>160</v>
      </c>
      <c r="D39" s="67" t="s">
        <v>125</v>
      </c>
    </row>
    <row r="40" spans="2:4" x14ac:dyDescent="0.35">
      <c r="B40" s="81">
        <v>38</v>
      </c>
      <c r="C40" s="52">
        <v>164</v>
      </c>
      <c r="D40" s="67" t="s">
        <v>125</v>
      </c>
    </row>
    <row r="41" spans="2:4" x14ac:dyDescent="0.35">
      <c r="B41" s="81">
        <v>39</v>
      </c>
      <c r="C41" s="52">
        <v>170</v>
      </c>
      <c r="D41" s="67" t="s">
        <v>125</v>
      </c>
    </row>
    <row r="42" spans="2:4" x14ac:dyDescent="0.35">
      <c r="B42" s="81">
        <v>40</v>
      </c>
      <c r="C42" s="52">
        <v>180</v>
      </c>
      <c r="D42" s="67" t="s">
        <v>125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opLeftCell="A28" zoomScale="90" zoomScaleNormal="90" workbookViewId="0">
      <selection activeCell="C10" sqref="C10"/>
    </sheetView>
  </sheetViews>
  <sheetFormatPr baseColWidth="10" defaultRowHeight="15" x14ac:dyDescent="0.25"/>
  <cols>
    <col min="1" max="1" width="11.42578125" style="7"/>
    <col min="2" max="2" width="81.28515625" style="7" bestFit="1" customWidth="1"/>
    <col min="3" max="3" width="11.7109375" style="7" customWidth="1"/>
    <col min="4" max="4" width="15" style="7" bestFit="1" customWidth="1"/>
    <col min="5" max="5" width="12.140625" style="7" bestFit="1" customWidth="1"/>
    <col min="6" max="16384" width="11.42578125" style="7"/>
  </cols>
  <sheetData>
    <row r="1" spans="1:6" ht="25.5" customHeight="1" x14ac:dyDescent="0.25">
      <c r="A1" s="10" t="s">
        <v>13</v>
      </c>
      <c r="B1" s="10" t="s">
        <v>58</v>
      </c>
      <c r="C1" s="68" t="str">
        <f>+TESTS!D2</f>
        <v>PREMIERE EVALUATION</v>
      </c>
      <c r="D1" s="68" t="str">
        <f>+TESTS!I2</f>
        <v>DEUXIEME EVALUATION</v>
      </c>
      <c r="E1" s="68" t="str">
        <f>+TESTS!N2</f>
        <v>TROISIEME EVALUATION</v>
      </c>
      <c r="F1" s="8"/>
    </row>
    <row r="2" spans="1:6" x14ac:dyDescent="0.25">
      <c r="A2" s="10" t="s">
        <v>50</v>
      </c>
      <c r="B2" s="10" t="s">
        <v>59</v>
      </c>
      <c r="C2" s="16">
        <f>TESTS!H4</f>
        <v>0</v>
      </c>
      <c r="D2" s="16">
        <f>TESTS!M4</f>
        <v>0</v>
      </c>
      <c r="E2" s="16">
        <f>TESTS!S4</f>
        <v>0</v>
      </c>
      <c r="F2" s="8"/>
    </row>
    <row r="3" spans="1:6" x14ac:dyDescent="0.25">
      <c r="A3" s="10" t="s">
        <v>51</v>
      </c>
      <c r="B3" s="10" t="s">
        <v>60</v>
      </c>
      <c r="C3" s="16">
        <f>TESTS!H9</f>
        <v>0</v>
      </c>
      <c r="D3" s="16">
        <f>TESTS!M9</f>
        <v>0</v>
      </c>
      <c r="E3" s="16">
        <f>TESTS!S9</f>
        <v>0</v>
      </c>
      <c r="F3" s="8"/>
    </row>
    <row r="4" spans="1:6" x14ac:dyDescent="0.25">
      <c r="A4" s="10" t="s">
        <v>52</v>
      </c>
      <c r="B4" s="10" t="s">
        <v>61</v>
      </c>
      <c r="C4" s="16">
        <f>TESTS!H14</f>
        <v>0</v>
      </c>
      <c r="D4" s="16">
        <f>TESTS!M14</f>
        <v>0</v>
      </c>
      <c r="E4" s="16">
        <f>TESTS!S19</f>
        <v>0</v>
      </c>
      <c r="F4" s="8"/>
    </row>
    <row r="5" spans="1:6" x14ac:dyDescent="0.25">
      <c r="A5" s="10" t="s">
        <v>53</v>
      </c>
      <c r="B5" s="10" t="s">
        <v>62</v>
      </c>
      <c r="C5" s="16">
        <f>TESTS!H19</f>
        <v>0</v>
      </c>
      <c r="D5" s="16">
        <f>TESTS!M19</f>
        <v>0</v>
      </c>
      <c r="E5" s="16">
        <f>TESTS!S19</f>
        <v>0</v>
      </c>
      <c r="F5" s="8"/>
    </row>
    <row r="6" spans="1:6" x14ac:dyDescent="0.25">
      <c r="A6" s="10" t="s">
        <v>54</v>
      </c>
      <c r="B6" s="10" t="s">
        <v>63</v>
      </c>
      <c r="C6" s="16">
        <f>TESTS!H24</f>
        <v>0</v>
      </c>
      <c r="D6" s="16">
        <f>TESTS!M24</f>
        <v>0</v>
      </c>
      <c r="E6" s="16">
        <f>TESTS!S24</f>
        <v>0</v>
      </c>
      <c r="F6" s="8"/>
    </row>
    <row r="7" spans="1:6" x14ac:dyDescent="0.25">
      <c r="A7" s="10" t="s">
        <v>55</v>
      </c>
      <c r="B7" s="10" t="s">
        <v>64</v>
      </c>
      <c r="C7" s="16">
        <f>TESTS!H29</f>
        <v>0</v>
      </c>
      <c r="D7" s="16">
        <f>TESTS!M29</f>
        <v>0</v>
      </c>
      <c r="E7" s="16">
        <f>TESTS!S29</f>
        <v>0</v>
      </c>
      <c r="F7" s="8"/>
    </row>
    <row r="8" spans="1:6" x14ac:dyDescent="0.25">
      <c r="A8" s="10" t="s">
        <v>56</v>
      </c>
      <c r="B8" s="10" t="s">
        <v>65</v>
      </c>
      <c r="C8" s="16">
        <f>TESTS!H34</f>
        <v>0</v>
      </c>
      <c r="D8" s="16">
        <f>TESTS!M34</f>
        <v>0</v>
      </c>
      <c r="E8" s="16">
        <f>TESTS!S34</f>
        <v>0</v>
      </c>
      <c r="F8" s="8"/>
    </row>
    <row r="9" spans="1:6" x14ac:dyDescent="0.25">
      <c r="A9" s="10" t="s">
        <v>57</v>
      </c>
      <c r="B9" s="10" t="s">
        <v>4</v>
      </c>
      <c r="C9" s="16">
        <f>TESTS!H39</f>
        <v>0</v>
      </c>
      <c r="D9" s="16">
        <f>TESTS!M39</f>
        <v>0</v>
      </c>
      <c r="E9" s="16">
        <f>TESTS!S39</f>
        <v>0</v>
      </c>
      <c r="F9" s="8"/>
    </row>
    <row r="10" spans="1:6" x14ac:dyDescent="0.25">
      <c r="A10" s="11"/>
      <c r="B10" s="10" t="s">
        <v>66</v>
      </c>
      <c r="C10" s="78">
        <f>SUM(C2:C9)</f>
        <v>0</v>
      </c>
      <c r="D10" s="78">
        <f>SUM(D2:D9)</f>
        <v>0</v>
      </c>
      <c r="E10" s="78">
        <f>SUM(E2:E9)</f>
        <v>0</v>
      </c>
      <c r="F10" s="8"/>
    </row>
    <row r="11" spans="1:6" x14ac:dyDescent="0.25">
      <c r="B11" s="9"/>
      <c r="C11" s="9"/>
      <c r="D11" s="9"/>
      <c r="E11" s="9"/>
    </row>
    <row r="18" spans="12:12" x14ac:dyDescent="0.25">
      <c r="L18" s="12"/>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0AD9B02CF5ED459F8356BA998A8D62" ma:contentTypeVersion="13" ma:contentTypeDescription="Crée un document." ma:contentTypeScope="" ma:versionID="376fe87034eaa73b786786b827886862">
  <xsd:schema xmlns:xsd="http://www.w3.org/2001/XMLSchema" xmlns:xs="http://www.w3.org/2001/XMLSchema" xmlns:p="http://schemas.microsoft.com/office/2006/metadata/properties" xmlns:ns2="6a9d993c-fb08-4d70-926b-07346df4690f" xmlns:ns3="8eaf56e9-0c9e-4026-bb59-1a681919317d" targetNamespace="http://schemas.microsoft.com/office/2006/metadata/properties" ma:root="true" ma:fieldsID="624e82c9ee01e6a8320d8937fd0ccf90" ns2:_="" ns3:_="">
    <xsd:import namespace="6a9d993c-fb08-4d70-926b-07346df4690f"/>
    <xsd:import namespace="8eaf56e9-0c9e-4026-bb59-1a681919317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9d993c-fb08-4d70-926b-07346df469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eaf56e9-0c9e-4026-bb59-1a681919317d"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15B923-4B1D-4D5C-9B53-F296BF96E0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9d993c-fb08-4d70-926b-07346df4690f"/>
    <ds:schemaRef ds:uri="8eaf56e9-0c9e-4026-bb59-1a68191931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8B3398-F418-4194-9C3D-34D6C30F7856}">
  <ds:schemaRefs>
    <ds:schemaRef ds:uri="http://schemas.microsoft.com/sharepoint/v3/contenttype/forms"/>
  </ds:schemaRefs>
</ds:datastoreItem>
</file>

<file path=customXml/itemProps3.xml><?xml version="1.0" encoding="utf-8"?>
<ds:datastoreItem xmlns:ds="http://schemas.openxmlformats.org/officeDocument/2006/customXml" ds:itemID="{BADAE7FE-C5AC-4D0D-9B35-04D90393507E}">
  <ds:schemaRefs>
    <ds:schemaRef ds:uri="http://schemas.microsoft.com/office/2006/documentManagement/types"/>
    <ds:schemaRef ds:uri="http://purl.org/dc/elements/1.1/"/>
    <ds:schemaRef ds:uri="http://schemas.microsoft.com/office/2006/metadata/properties"/>
    <ds:schemaRef ds:uri="8eaf56e9-0c9e-4026-bb59-1a681919317d"/>
    <ds:schemaRef ds:uri="http://purl.org/dc/terms/"/>
    <ds:schemaRef ds:uri="http://schemas.openxmlformats.org/package/2006/metadata/core-properties"/>
    <ds:schemaRef ds:uri="6a9d993c-fb08-4d70-926b-07346df4690f"/>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TESTS (2)</vt:lpstr>
      <vt:lpstr>TESTS</vt:lpstr>
      <vt:lpstr>Feuil3</vt:lpstr>
      <vt:lpstr>RESULTATS</vt:lpstr>
    </vt:vector>
  </TitlesOfParts>
  <Company>MACSF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DESNAU Virginie</dc:creator>
  <cp:lastModifiedBy>LEVACHER Isabelle</cp:lastModifiedBy>
  <dcterms:created xsi:type="dcterms:W3CDTF">2019-10-28T10:18:27Z</dcterms:created>
  <dcterms:modified xsi:type="dcterms:W3CDTF">2021-10-29T08:20:08Z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0x010100670AD9B02CF5ED459F8356BA998A8D62</vt:lpwstr>
  </property>
</Properties>
</file>